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D:\2024\KEUANGAN\"/>
    </mc:Choice>
  </mc:AlternateContent>
  <xr:revisionPtr revIDLastSave="0" documentId="13_ncr:1_{10C52F4E-4DE1-4E0D-91D4-ED83D8598912}" xr6:coauthVersionLast="47" xr6:coauthVersionMax="47" xr10:uidLastSave="{00000000-0000-0000-0000-000000000000}"/>
  <bookViews>
    <workbookView xWindow="-120" yWindow="-120" windowWidth="29040" windowHeight="15720" xr2:uid="{00000000-000D-0000-FFFF-FFFF00000000}"/>
  </bookViews>
  <sheets>
    <sheet name="BKU" sheetId="1" r:id="rId1"/>
    <sheet name="SPTJP" sheetId="2" r:id="rId2"/>
    <sheet name="Sheet2" sheetId="13" r:id="rId3"/>
    <sheet name="PENDAPATAN " sheetId="10" r:id="rId4"/>
    <sheet name="BELANJA" sheetId="8" r:id="rId5"/>
    <sheet name="BERITA ACARA PEMERIKSAAN KAS" sheetId="5" r:id="rId6"/>
    <sheet name="Register Penutupan Kas" sheetId="9" r:id="rId7"/>
    <sheet name="Sheet1" sheetId="7" r:id="rId8"/>
    <sheet name="Sheet3" sheetId="12" r:id="rId9"/>
  </sheets>
  <externalReferences>
    <externalReference r:id="rId10"/>
  </externalReferences>
  <definedNames>
    <definedName name="_xlnm.Print_Area" localSheetId="4">BELANJA!$B$1:$K$458</definedName>
    <definedName name="_xlnm.Print_Area" localSheetId="5">'BERITA ACARA PEMERIKSAAN KAS'!$A$1:$I$250</definedName>
    <definedName name="_xlnm.Print_Area" localSheetId="0">BKU!$B$1:$I$654</definedName>
    <definedName name="_xlnm.Print_Area" localSheetId="3">'PENDAPATAN '!$B$1:$I$399</definedName>
    <definedName name="_xlnm.Print_Area" localSheetId="6">'Register Penutupan Kas'!$A$1:$J$654</definedName>
    <definedName name="_xlnm.Print_Area" localSheetId="7">Sheet1!$B$154:$E$178</definedName>
    <definedName name="_xlnm.Print_Area" localSheetId="1">SPTJP!$B$1:$F$527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7" i="1" l="1"/>
  <c r="H588" i="1" s="1"/>
  <c r="H497" i="1"/>
  <c r="K485" i="1" l="1"/>
  <c r="K566" i="1"/>
  <c r="L487" i="1"/>
  <c r="K542" i="1"/>
  <c r="K562" i="1"/>
  <c r="K488" i="1"/>
  <c r="G497" i="1" l="1"/>
  <c r="G587" i="1" l="1"/>
  <c r="G441" i="1"/>
  <c r="G239" i="1"/>
  <c r="G282" i="1"/>
  <c r="L353" i="1"/>
  <c r="G353" i="1" s="1"/>
  <c r="G403" i="1"/>
  <c r="I442" i="8"/>
  <c r="M443" i="8"/>
  <c r="M440" i="8"/>
  <c r="M438" i="8"/>
  <c r="M432" i="8"/>
  <c r="H613" i="9"/>
  <c r="J630" i="9"/>
  <c r="J628" i="9"/>
  <c r="J625" i="9"/>
  <c r="J624" i="9"/>
  <c r="J622" i="9"/>
  <c r="H615" i="9"/>
  <c r="H614" i="9"/>
  <c r="H446" i="8"/>
  <c r="M435" i="8" l="1"/>
  <c r="I443" i="8"/>
  <c r="G446" i="8" l="1"/>
  <c r="F446" i="8"/>
  <c r="I445" i="8"/>
  <c r="J445" i="8" s="1"/>
  <c r="I444" i="8"/>
  <c r="J444" i="8" s="1"/>
  <c r="J443" i="8"/>
  <c r="J442" i="8"/>
  <c r="I441" i="8"/>
  <c r="J441" i="8" s="1"/>
  <c r="I440" i="8"/>
  <c r="I439" i="8"/>
  <c r="J439" i="8" s="1"/>
  <c r="I438" i="8"/>
  <c r="I437" i="8"/>
  <c r="J437" i="8" s="1"/>
  <c r="I436" i="8"/>
  <c r="J436" i="8" s="1"/>
  <c r="I435" i="8"/>
  <c r="J435" i="8" s="1"/>
  <c r="I434" i="8"/>
  <c r="J434" i="8" s="1"/>
  <c r="I433" i="8"/>
  <c r="H407" i="8"/>
  <c r="D466" i="2"/>
  <c r="L475" i="1"/>
  <c r="L478" i="1"/>
  <c r="L479" i="1"/>
  <c r="F378" i="10"/>
  <c r="F387" i="10" s="1"/>
  <c r="D463" i="2"/>
  <c r="D507" i="2"/>
  <c r="D503" i="2"/>
  <c r="D504" i="2" s="1"/>
  <c r="L493" i="1" l="1"/>
  <c r="J438" i="8"/>
  <c r="M439" i="8"/>
  <c r="M433" i="8"/>
  <c r="J440" i="8"/>
  <c r="M441" i="8"/>
  <c r="M444" i="8"/>
  <c r="I446" i="8"/>
  <c r="J446" i="8" s="1"/>
  <c r="J433" i="8"/>
  <c r="M436" i="8" l="1"/>
  <c r="J615" i="9"/>
  <c r="H558" i="9"/>
  <c r="J575" i="9"/>
  <c r="J573" i="9"/>
  <c r="J570" i="9"/>
  <c r="J569" i="9"/>
  <c r="J567" i="9"/>
  <c r="H560" i="9"/>
  <c r="H559" i="9"/>
  <c r="I394" i="8" l="1"/>
  <c r="I406" i="8"/>
  <c r="J406" i="8" s="1"/>
  <c r="I405" i="8"/>
  <c r="J405" i="8" s="1"/>
  <c r="I401" i="8"/>
  <c r="J401" i="8" s="1"/>
  <c r="I396" i="8"/>
  <c r="J396" i="8" s="1"/>
  <c r="F407" i="8"/>
  <c r="I404" i="8"/>
  <c r="J404" i="8" s="1"/>
  <c r="I403" i="8"/>
  <c r="J403" i="8" s="1"/>
  <c r="I402" i="8"/>
  <c r="J402" i="8" s="1"/>
  <c r="I400" i="8"/>
  <c r="J400" i="8" s="1"/>
  <c r="I399" i="8"/>
  <c r="J399" i="8" s="1"/>
  <c r="I398" i="8"/>
  <c r="J398" i="8" s="1"/>
  <c r="I397" i="8"/>
  <c r="J397" i="8" s="1"/>
  <c r="I395" i="8"/>
  <c r="J395" i="8" s="1"/>
  <c r="F344" i="10"/>
  <c r="F353" i="10" s="1"/>
  <c r="D464" i="2"/>
  <c r="I407" i="8" l="1"/>
  <c r="J407" i="8" s="1"/>
  <c r="G407" i="8"/>
  <c r="J394" i="8"/>
  <c r="J560" i="9" l="1"/>
  <c r="D467" i="2"/>
  <c r="H498" i="1" l="1"/>
  <c r="H282" i="1"/>
  <c r="D21" i="13"/>
  <c r="D183" i="13"/>
  <c r="D139" i="13"/>
  <c r="D99" i="13"/>
  <c r="H194" i="1"/>
  <c r="H239" i="1"/>
  <c r="D423" i="2"/>
  <c r="H441" i="1"/>
  <c r="D185" i="13" s="1"/>
  <c r="D186" i="13" s="1"/>
  <c r="J505" i="9" l="1"/>
  <c r="D425" i="2"/>
  <c r="D426" i="2" s="1"/>
  <c r="D55" i="13"/>
  <c r="D58" i="13" s="1"/>
  <c r="D18" i="13"/>
  <c r="D22" i="13" s="1"/>
  <c r="J520" i="9"/>
  <c r="J518" i="9"/>
  <c r="J515" i="9"/>
  <c r="J514" i="9"/>
  <c r="J512" i="9"/>
  <c r="H505" i="9"/>
  <c r="H504" i="9"/>
  <c r="I316" i="8"/>
  <c r="I363" i="8"/>
  <c r="J363" i="8" s="1"/>
  <c r="I359" i="8"/>
  <c r="J359" i="8" s="1"/>
  <c r="I355" i="8"/>
  <c r="J355" i="8" s="1"/>
  <c r="H367" i="8"/>
  <c r="G367" i="8"/>
  <c r="F367" i="8"/>
  <c r="I366" i="8"/>
  <c r="J366" i="8" s="1"/>
  <c r="I365" i="8"/>
  <c r="J365" i="8" s="1"/>
  <c r="I364" i="8"/>
  <c r="J364" i="8" s="1"/>
  <c r="I362" i="8"/>
  <c r="J362" i="8" s="1"/>
  <c r="I361" i="8"/>
  <c r="J361" i="8" s="1"/>
  <c r="I360" i="8"/>
  <c r="J360" i="8" s="1"/>
  <c r="I358" i="8"/>
  <c r="J358" i="8" s="1"/>
  <c r="I357" i="8"/>
  <c r="J357" i="8" s="1"/>
  <c r="I356" i="8"/>
  <c r="J356" i="8" s="1"/>
  <c r="I354" i="8"/>
  <c r="J354" i="8" s="1"/>
  <c r="F310" i="10"/>
  <c r="F319" i="10" s="1"/>
  <c r="H442" i="1"/>
  <c r="H403" i="1"/>
  <c r="H404" i="1" l="1"/>
  <c r="D141" i="13"/>
  <c r="D142" i="13" s="1"/>
  <c r="I367" i="8"/>
  <c r="J367" i="8" s="1"/>
  <c r="J466" i="9"/>
  <c r="J464" i="9"/>
  <c r="J461" i="9"/>
  <c r="J460" i="9"/>
  <c r="J458" i="9"/>
  <c r="H451" i="9"/>
  <c r="H450" i="9"/>
  <c r="D381" i="2"/>
  <c r="D382" i="2" s="1"/>
  <c r="H329" i="8"/>
  <c r="G329" i="8"/>
  <c r="F329" i="8"/>
  <c r="I328" i="8"/>
  <c r="J328" i="8" s="1"/>
  <c r="I327" i="8"/>
  <c r="J327" i="8" s="1"/>
  <c r="I326" i="8"/>
  <c r="J326" i="8" s="1"/>
  <c r="I325" i="8"/>
  <c r="J325" i="8" s="1"/>
  <c r="I324" i="8"/>
  <c r="J324" i="8" s="1"/>
  <c r="I323" i="8"/>
  <c r="J323" i="8" s="1"/>
  <c r="I322" i="8"/>
  <c r="J322" i="8" s="1"/>
  <c r="I321" i="8"/>
  <c r="J321" i="8" s="1"/>
  <c r="I320" i="8"/>
  <c r="J320" i="8" s="1"/>
  <c r="I319" i="8"/>
  <c r="J319" i="8" s="1"/>
  <c r="I318" i="8"/>
  <c r="J318" i="8" s="1"/>
  <c r="I317" i="8"/>
  <c r="J317" i="8" s="1"/>
  <c r="F276" i="10"/>
  <c r="F285" i="10" s="1"/>
  <c r="D379" i="2"/>
  <c r="J451" i="9" l="1"/>
  <c r="I329" i="8"/>
  <c r="J329" i="8" s="1"/>
  <c r="J316" i="8"/>
  <c r="D53" i="13" l="1"/>
  <c r="D25" i="13"/>
  <c r="H353" i="1"/>
  <c r="H354" i="1" l="1"/>
  <c r="D101" i="13"/>
  <c r="D102" i="13" s="1"/>
  <c r="D103" i="13" s="1"/>
  <c r="D106" i="13" s="1"/>
  <c r="D60" i="13"/>
  <c r="D61" i="13" s="1"/>
  <c r="D62" i="13" s="1"/>
  <c r="D65" i="13" s="1"/>
  <c r="D134" i="13" s="1"/>
  <c r="D143" i="13" s="1"/>
  <c r="D146" i="13" s="1"/>
  <c r="D178" i="13" s="1"/>
  <c r="D187" i="13" s="1"/>
  <c r="D190" i="13" s="1"/>
  <c r="D339" i="2"/>
  <c r="I278" i="8" l="1"/>
  <c r="J278" i="8" s="1"/>
  <c r="J412" i="9"/>
  <c r="J410" i="9"/>
  <c r="J407" i="9"/>
  <c r="J406" i="9"/>
  <c r="J404" i="9"/>
  <c r="H397" i="9"/>
  <c r="H396" i="9"/>
  <c r="H291" i="8" l="1"/>
  <c r="G291" i="8"/>
  <c r="F291" i="8"/>
  <c r="I290" i="8"/>
  <c r="J290" i="8" s="1"/>
  <c r="I289" i="8"/>
  <c r="J289" i="8" s="1"/>
  <c r="I288" i="8"/>
  <c r="J288" i="8" s="1"/>
  <c r="I287" i="8"/>
  <c r="J287" i="8" s="1"/>
  <c r="I286" i="8"/>
  <c r="J286" i="8" s="1"/>
  <c r="I285" i="8"/>
  <c r="J285" i="8" s="1"/>
  <c r="I284" i="8"/>
  <c r="J284" i="8" s="1"/>
  <c r="I283" i="8"/>
  <c r="J283" i="8" s="1"/>
  <c r="I282" i="8"/>
  <c r="J282" i="8" s="1"/>
  <c r="I281" i="8"/>
  <c r="J281" i="8" s="1"/>
  <c r="I280" i="8"/>
  <c r="J280" i="8" s="1"/>
  <c r="I279" i="8"/>
  <c r="J279" i="8" s="1"/>
  <c r="F242" i="10"/>
  <c r="F251" i="10" s="1"/>
  <c r="D295" i="2"/>
  <c r="D298" i="2" s="1"/>
  <c r="G194" i="1"/>
  <c r="H287" i="9"/>
  <c r="J358" i="9"/>
  <c r="J356" i="9"/>
  <c r="J353" i="9"/>
  <c r="J352" i="9"/>
  <c r="J350" i="9"/>
  <c r="H343" i="9"/>
  <c r="H342" i="9"/>
  <c r="G251" i="8"/>
  <c r="N239" i="8"/>
  <c r="J397" i="9" l="1"/>
  <c r="D341" i="2"/>
  <c r="D342" i="2" s="1"/>
  <c r="I291" i="8"/>
  <c r="J291" i="8" s="1"/>
  <c r="H251" i="8"/>
  <c r="F251" i="8"/>
  <c r="I250" i="8"/>
  <c r="J250" i="8" s="1"/>
  <c r="I249" i="8"/>
  <c r="J249" i="8" s="1"/>
  <c r="I248" i="8"/>
  <c r="J248" i="8" s="1"/>
  <c r="I247" i="8"/>
  <c r="J247" i="8" s="1"/>
  <c r="I246" i="8"/>
  <c r="J246" i="8" s="1"/>
  <c r="I245" i="8"/>
  <c r="J245" i="8" s="1"/>
  <c r="I244" i="8"/>
  <c r="J244" i="8" s="1"/>
  <c r="I243" i="8"/>
  <c r="J243" i="8" s="1"/>
  <c r="I242" i="8"/>
  <c r="J242" i="8" s="1"/>
  <c r="I241" i="8"/>
  <c r="J241" i="8" s="1"/>
  <c r="I240" i="8"/>
  <c r="J240" i="8" s="1"/>
  <c r="I239" i="8"/>
  <c r="J239" i="8" s="1"/>
  <c r="I238" i="8"/>
  <c r="F217" i="10"/>
  <c r="D258" i="2"/>
  <c r="H283" i="1"/>
  <c r="I251" i="8" l="1"/>
  <c r="J251" i="8" s="1"/>
  <c r="J238" i="8"/>
  <c r="J343" i="9"/>
  <c r="H240" i="1"/>
  <c r="D216" i="2"/>
  <c r="D134" i="2"/>
  <c r="I172" i="8" l="1"/>
  <c r="H172" i="8"/>
  <c r="H212" i="8"/>
  <c r="G212" i="8"/>
  <c r="D300" i="2" l="1"/>
  <c r="D301" i="2" s="1"/>
  <c r="D261" i="2"/>
  <c r="J15" i="9"/>
  <c r="J69" i="9"/>
  <c r="J303" i="9"/>
  <c r="J301" i="9"/>
  <c r="J298" i="9"/>
  <c r="J297" i="9"/>
  <c r="J295" i="9"/>
  <c r="H288" i="9"/>
  <c r="G42" i="5"/>
  <c r="I200" i="8" l="1"/>
  <c r="I201" i="8"/>
  <c r="I202" i="8"/>
  <c r="I203" i="8"/>
  <c r="I204" i="8"/>
  <c r="I205" i="8"/>
  <c r="I206" i="8"/>
  <c r="I207" i="8"/>
  <c r="I208" i="8"/>
  <c r="I209" i="8"/>
  <c r="I210" i="8"/>
  <c r="I211" i="8"/>
  <c r="I199" i="8"/>
  <c r="J199" i="8" l="1"/>
  <c r="I212" i="8"/>
  <c r="F212" i="8"/>
  <c r="J211" i="8"/>
  <c r="J210" i="8"/>
  <c r="J209" i="8"/>
  <c r="J208" i="8"/>
  <c r="J207" i="8"/>
  <c r="J206" i="8"/>
  <c r="J205" i="8"/>
  <c r="J204" i="8"/>
  <c r="J203" i="8"/>
  <c r="J202" i="8"/>
  <c r="J201" i="8"/>
  <c r="J200" i="8"/>
  <c r="F182" i="10"/>
  <c r="D222" i="2"/>
  <c r="D219" i="2"/>
  <c r="J212" i="8" l="1"/>
  <c r="J288" i="9"/>
  <c r="H178" i="9" l="1"/>
  <c r="J249" i="9"/>
  <c r="J247" i="9"/>
  <c r="J244" i="9"/>
  <c r="J243" i="9"/>
  <c r="J241" i="9"/>
  <c r="H234" i="9"/>
  <c r="H233" i="9"/>
  <c r="F172" i="8"/>
  <c r="J172" i="8" s="1"/>
  <c r="J171" i="8" l="1"/>
  <c r="J170" i="8"/>
  <c r="J169" i="8"/>
  <c r="J168" i="8"/>
  <c r="J167" i="8"/>
  <c r="J166" i="8"/>
  <c r="J165" i="8"/>
  <c r="J164" i="8"/>
  <c r="J163" i="8"/>
  <c r="J162" i="8"/>
  <c r="J161" i="8"/>
  <c r="J160" i="8"/>
  <c r="J159" i="8"/>
  <c r="F147" i="10"/>
  <c r="D183" i="2"/>
  <c r="D180" i="2"/>
  <c r="G69" i="10" l="1"/>
  <c r="G78" i="10" s="1"/>
  <c r="E104" i="10" s="1"/>
  <c r="G104" i="10" s="1"/>
  <c r="G113" i="10" s="1"/>
  <c r="E138" i="10" s="1"/>
  <c r="J194" i="9"/>
  <c r="J192" i="9"/>
  <c r="J189" i="9"/>
  <c r="J188" i="9"/>
  <c r="J186" i="9"/>
  <c r="H179" i="9"/>
  <c r="F135" i="8"/>
  <c r="J135" i="8" s="1"/>
  <c r="J134" i="8"/>
  <c r="J133" i="8"/>
  <c r="J132" i="8"/>
  <c r="J131" i="8"/>
  <c r="J130" i="8"/>
  <c r="J129" i="8"/>
  <c r="J128" i="8"/>
  <c r="J127" i="8"/>
  <c r="J126" i="8"/>
  <c r="J125" i="8"/>
  <c r="J124" i="8"/>
  <c r="J123" i="8"/>
  <c r="J122" i="8"/>
  <c r="F113" i="10"/>
  <c r="D139" i="2"/>
  <c r="H133" i="1"/>
  <c r="F78" i="10"/>
  <c r="E78" i="10"/>
  <c r="E47" i="10"/>
  <c r="D47" i="10"/>
  <c r="D69" i="10" s="1"/>
  <c r="G41" i="10"/>
  <c r="G47" i="10" s="1"/>
  <c r="E18" i="10"/>
  <c r="D18" i="10"/>
  <c r="G12" i="10"/>
  <c r="H12" i="10" s="1"/>
  <c r="H69" i="10" l="1"/>
  <c r="G138" i="10"/>
  <c r="G147" i="10" s="1"/>
  <c r="E173" i="10" s="1"/>
  <c r="E147" i="10"/>
  <c r="E113" i="10"/>
  <c r="D104" i="10"/>
  <c r="H104" i="10" s="1"/>
  <c r="H47" i="10"/>
  <c r="H41" i="10"/>
  <c r="D78" i="10"/>
  <c r="H78" i="10" s="1"/>
  <c r="G18" i="10"/>
  <c r="H18" i="10" s="1"/>
  <c r="D113" i="10" l="1"/>
  <c r="H113" i="10" s="1"/>
  <c r="D138" i="10"/>
  <c r="E182" i="10"/>
  <c r="G173" i="10"/>
  <c r="G182" i="10" s="1"/>
  <c r="J145" i="9"/>
  <c r="J139" i="9"/>
  <c r="J137" i="9"/>
  <c r="J134" i="9"/>
  <c r="J133" i="9"/>
  <c r="J131" i="9"/>
  <c r="H124" i="9"/>
  <c r="H123" i="9"/>
  <c r="J89" i="9"/>
  <c r="J83" i="9"/>
  <c r="J81" i="9"/>
  <c r="J78" i="9"/>
  <c r="J77" i="9"/>
  <c r="J75" i="9"/>
  <c r="H68" i="9"/>
  <c r="H67" i="9"/>
  <c r="J29" i="9"/>
  <c r="J27" i="9"/>
  <c r="J24" i="9"/>
  <c r="J23" i="9"/>
  <c r="J21" i="9"/>
  <c r="H14" i="9"/>
  <c r="H13" i="9"/>
  <c r="F26" i="8"/>
  <c r="J26" i="8" s="1"/>
  <c r="J92" i="8"/>
  <c r="J91" i="8"/>
  <c r="J56" i="8"/>
  <c r="J55" i="8"/>
  <c r="O21" i="8"/>
  <c r="J21" i="8"/>
  <c r="G44" i="5"/>
  <c r="J85" i="8"/>
  <c r="J86" i="8"/>
  <c r="J87" i="8"/>
  <c r="J88" i="8"/>
  <c r="J89" i="8"/>
  <c r="J90" i="8"/>
  <c r="J93" i="8"/>
  <c r="J94" i="8"/>
  <c r="J95" i="8"/>
  <c r="J96" i="8"/>
  <c r="J84" i="8"/>
  <c r="J49" i="8"/>
  <c r="J50" i="8"/>
  <c r="J51" i="8"/>
  <c r="J52" i="8"/>
  <c r="J53" i="8"/>
  <c r="J54" i="8"/>
  <c r="J57" i="8"/>
  <c r="J58" i="8"/>
  <c r="J59" i="8"/>
  <c r="J60" i="8"/>
  <c r="J48" i="8"/>
  <c r="E208" i="10" l="1"/>
  <c r="D173" i="10"/>
  <c r="D147" i="10"/>
  <c r="H147" i="10" s="1"/>
  <c r="H138" i="10"/>
  <c r="J35" i="9"/>
  <c r="J16" i="8"/>
  <c r="J17" i="8"/>
  <c r="O14" i="8"/>
  <c r="D208" i="10" l="1"/>
  <c r="D182" i="10"/>
  <c r="H182" i="10" s="1"/>
  <c r="H173" i="10"/>
  <c r="G208" i="10"/>
  <c r="G217" i="10" s="1"/>
  <c r="E242" i="10"/>
  <c r="E217" i="10"/>
  <c r="J14" i="8"/>
  <c r="J15" i="8"/>
  <c r="J18" i="8"/>
  <c r="J19" i="8"/>
  <c r="J20" i="8"/>
  <c r="J22" i="8"/>
  <c r="J23" i="8"/>
  <c r="J24" i="8"/>
  <c r="J25" i="8"/>
  <c r="J13" i="8"/>
  <c r="F97" i="8"/>
  <c r="J97" i="8" s="1"/>
  <c r="D99" i="2"/>
  <c r="D103" i="2" s="1"/>
  <c r="D106" i="2" s="1"/>
  <c r="D143" i="2" s="1"/>
  <c r="D175" i="2" s="1"/>
  <c r="F61" i="8"/>
  <c r="J61" i="8" s="1"/>
  <c r="O19" i="8"/>
  <c r="O23" i="8"/>
  <c r="E251" i="10" l="1"/>
  <c r="G242" i="10"/>
  <c r="G251" i="10" s="1"/>
  <c r="E276" i="10" s="1"/>
  <c r="D217" i="10"/>
  <c r="H217" i="10" s="1"/>
  <c r="D242" i="10"/>
  <c r="H208" i="10"/>
  <c r="D184" i="2"/>
  <c r="D187" i="2" s="1"/>
  <c r="D214" i="2"/>
  <c r="D146" i="2"/>
  <c r="M26" i="8"/>
  <c r="D223" i="2" l="1"/>
  <c r="D226" i="2" s="1"/>
  <c r="D253" i="2" s="1"/>
  <c r="G276" i="10"/>
  <c r="G285" i="10" s="1"/>
  <c r="E310" i="10" s="1"/>
  <c r="E285" i="10"/>
  <c r="D276" i="10"/>
  <c r="D251" i="10"/>
  <c r="H251" i="10" s="1"/>
  <c r="H242" i="10"/>
  <c r="E168" i="7"/>
  <c r="E159" i="7"/>
  <c r="E139" i="7"/>
  <c r="E99" i="7"/>
  <c r="E107" i="7" s="1"/>
  <c r="E130" i="7" s="1"/>
  <c r="E70" i="7"/>
  <c r="E78" i="7" s="1"/>
  <c r="E40" i="7"/>
  <c r="E48" i="7" s="1"/>
  <c r="D62" i="2"/>
  <c r="D22" i="2"/>
  <c r="H57" i="1"/>
  <c r="H20" i="1"/>
  <c r="G20" i="1"/>
  <c r="I12" i="1"/>
  <c r="I11" i="1"/>
  <c r="D293" i="2" l="1"/>
  <c r="D302" i="2" s="1"/>
  <c r="D305" i="2" s="1"/>
  <c r="D374" i="2" s="1"/>
  <c r="D383" i="2" s="1"/>
  <c r="D386" i="2" s="1"/>
  <c r="D418" i="2" s="1"/>
  <c r="D427" i="2" s="1"/>
  <c r="D262" i="2"/>
  <c r="D265" i="2" s="1"/>
  <c r="D334" i="2" s="1"/>
  <c r="D343" i="2" s="1"/>
  <c r="D346" i="2" s="1"/>
  <c r="E319" i="10"/>
  <c r="G310" i="10"/>
  <c r="G319" i="10" s="1"/>
  <c r="E344" i="10" s="1"/>
  <c r="E169" i="7"/>
  <c r="D310" i="10"/>
  <c r="D285" i="10"/>
  <c r="H285" i="10" s="1"/>
  <c r="H276" i="10"/>
  <c r="I20" i="1"/>
  <c r="G48" i="1" s="1"/>
  <c r="E161" i="7"/>
  <c r="E140" i="7"/>
  <c r="E132" i="7"/>
  <c r="G344" i="10" l="1"/>
  <c r="G353" i="10" s="1"/>
  <c r="E378" i="10" s="1"/>
  <c r="E353" i="10"/>
  <c r="D319" i="10"/>
  <c r="H319" i="10" s="1"/>
  <c r="D344" i="10"/>
  <c r="H310" i="10"/>
  <c r="D430" i="2"/>
  <c r="D459" i="2"/>
  <c r="D468" i="2" s="1"/>
  <c r="D471" i="2" s="1"/>
  <c r="D499" i="2" s="1"/>
  <c r="D508" i="2" s="1"/>
  <c r="D511" i="2" s="1"/>
  <c r="E23" i="1"/>
  <c r="E26" i="1" s="1"/>
  <c r="I49" i="1"/>
  <c r="I48" i="1"/>
  <c r="G57" i="1"/>
  <c r="I57" i="1" s="1"/>
  <c r="G84" i="1" s="1"/>
  <c r="G94" i="1" s="1"/>
  <c r="D378" i="10" l="1"/>
  <c r="D353" i="10"/>
  <c r="H353" i="10" s="1"/>
  <c r="H344" i="10"/>
  <c r="G378" i="10"/>
  <c r="G387" i="10" s="1"/>
  <c r="E387" i="10"/>
  <c r="J123" i="9"/>
  <c r="J125" i="9" s="1"/>
  <c r="I84" i="1"/>
  <c r="I86" i="1" s="1"/>
  <c r="I88" i="1" s="1"/>
  <c r="E60" i="1"/>
  <c r="E63" i="1" s="1"/>
  <c r="D387" i="10" l="1"/>
  <c r="H387" i="10" s="1"/>
  <c r="H378" i="10"/>
  <c r="H94" i="1"/>
  <c r="I94" i="1" s="1"/>
  <c r="G123" i="1" s="1"/>
  <c r="E97" i="1" l="1"/>
  <c r="E100" i="1" s="1"/>
  <c r="I123" i="1" l="1"/>
  <c r="I125" i="1" s="1"/>
  <c r="G133" i="1"/>
  <c r="J126" i="9"/>
  <c r="J146" i="9"/>
  <c r="I133" i="1" l="1"/>
  <c r="G160" i="1" s="1"/>
  <c r="J178" i="9"/>
  <c r="J180" i="9" s="1"/>
  <c r="J181" i="9" s="1"/>
  <c r="J198" i="9" s="1"/>
  <c r="G195" i="1" l="1"/>
  <c r="J233" i="9" s="1"/>
  <c r="E136" i="1"/>
  <c r="E139" i="1" s="1"/>
  <c r="I160" i="1"/>
  <c r="I162" i="1" l="1"/>
  <c r="I164" i="1" s="1"/>
  <c r="I165" i="1" s="1"/>
  <c r="I166" i="1" s="1"/>
  <c r="I167" i="1" s="1"/>
  <c r="I168" i="1" l="1"/>
  <c r="I169" i="1" s="1"/>
  <c r="I170" i="1" s="1"/>
  <c r="I171" i="1" s="1"/>
  <c r="I172" i="1" s="1"/>
  <c r="I173" i="1" s="1"/>
  <c r="I174" i="1" s="1"/>
  <c r="I175" i="1" s="1"/>
  <c r="I176" i="1" s="1"/>
  <c r="I177" i="1" s="1"/>
  <c r="I178" i="1" s="1"/>
  <c r="I179" i="1" s="1"/>
  <c r="I180" i="1" s="1"/>
  <c r="I181" i="1" s="1"/>
  <c r="I182" i="1" s="1"/>
  <c r="I183" i="1" s="1"/>
  <c r="I184" i="1" s="1"/>
  <c r="I185" i="1" s="1"/>
  <c r="I186" i="1" s="1"/>
  <c r="I187" i="1" s="1"/>
  <c r="I188" i="1" s="1"/>
  <c r="I189" i="1" s="1"/>
  <c r="I190" i="1" s="1"/>
  <c r="I192" i="1" s="1"/>
  <c r="H195" i="1"/>
  <c r="I195" i="1" l="1"/>
  <c r="G222" i="1" s="1"/>
  <c r="L273" i="1"/>
  <c r="J234" i="9"/>
  <c r="J235" i="9" s="1"/>
  <c r="G240" i="1" l="1"/>
  <c r="J287" i="9" s="1"/>
  <c r="E198" i="1"/>
  <c r="E201" i="1" s="1"/>
  <c r="J236" i="9"/>
  <c r="J253" i="9" s="1"/>
  <c r="J255" i="9" s="1"/>
  <c r="I222" i="1"/>
  <c r="I224" i="1" s="1"/>
  <c r="I240" i="1" l="1"/>
  <c r="G267" i="1" s="1"/>
  <c r="G283" i="1" s="1"/>
  <c r="J289" i="9"/>
  <c r="J290" i="9" s="1"/>
  <c r="J307" i="9" s="1"/>
  <c r="J309" i="9" s="1"/>
  <c r="I226" i="1"/>
  <c r="I227" i="1" s="1"/>
  <c r="I228" i="1" s="1"/>
  <c r="I229" i="1" s="1"/>
  <c r="I230" i="1" s="1"/>
  <c r="I231" i="1" s="1"/>
  <c r="I232" i="1" s="1"/>
  <c r="I233" i="1" s="1"/>
  <c r="I234" i="1" s="1"/>
  <c r="I236" i="1" s="1"/>
  <c r="I267" i="1" l="1"/>
  <c r="E243" i="1"/>
  <c r="E246" i="1" s="1"/>
  <c r="G100" i="5"/>
  <c r="G102" i="5" s="1"/>
  <c r="G104" i="5" s="1"/>
  <c r="J342" i="9" l="1"/>
  <c r="J344" i="9" s="1"/>
  <c r="J345" i="9" s="1"/>
  <c r="J362" i="9" s="1"/>
  <c r="J364" i="9" s="1"/>
  <c r="I283" i="1"/>
  <c r="G310" i="1" s="1"/>
  <c r="I269" i="1"/>
  <c r="I270" i="1" s="1"/>
  <c r="I271" i="1" s="1"/>
  <c r="I272" i="1" s="1"/>
  <c r="I273" i="1" s="1"/>
  <c r="G354" i="1" l="1"/>
  <c r="E286" i="1"/>
  <c r="E289" i="1" s="1"/>
  <c r="I310" i="1"/>
  <c r="I274" i="1"/>
  <c r="I275" i="1" s="1"/>
  <c r="J396" i="9" l="1"/>
  <c r="J398" i="9" s="1"/>
  <c r="J399" i="9" s="1"/>
  <c r="J416" i="9" s="1"/>
  <c r="J418" i="9" s="1"/>
  <c r="I354" i="1"/>
  <c r="I312" i="1"/>
  <c r="I313" i="1" s="1"/>
  <c r="I314" i="1" s="1"/>
  <c r="I315" i="1" s="1"/>
  <c r="I316" i="1" s="1"/>
  <c r="I317" i="1" s="1"/>
  <c r="I318" i="1" s="1"/>
  <c r="I319" i="1" s="1"/>
  <c r="I320" i="1" s="1"/>
  <c r="I321" i="1" s="1"/>
  <c r="I322" i="1" s="1"/>
  <c r="I323" i="1" s="1"/>
  <c r="I324" i="1" s="1"/>
  <c r="I325" i="1" s="1"/>
  <c r="I326" i="1" s="1"/>
  <c r="I327" i="1" s="1"/>
  <c r="I277" i="1"/>
  <c r="I279" i="1" s="1"/>
  <c r="E357" i="1" l="1"/>
  <c r="E360" i="1" s="1"/>
  <c r="G387" i="1"/>
  <c r="G404" i="1" s="1"/>
  <c r="I404" i="1" s="1"/>
  <c r="G428" i="1" s="1"/>
  <c r="G442" i="1" s="1"/>
  <c r="I328" i="1"/>
  <c r="I329" i="1" s="1"/>
  <c r="I330" i="1" s="1"/>
  <c r="J504" i="9" l="1"/>
  <c r="J506" i="9" s="1"/>
  <c r="J507" i="9" s="1"/>
  <c r="J524" i="9" s="1"/>
  <c r="J526" i="9" s="1"/>
  <c r="I442" i="1"/>
  <c r="G471" i="1" s="1"/>
  <c r="G498" i="1" s="1"/>
  <c r="I428" i="1"/>
  <c r="I429" i="1" s="1"/>
  <c r="I430" i="1" s="1"/>
  <c r="I431" i="1" s="1"/>
  <c r="I432" i="1" s="1"/>
  <c r="I433" i="1" s="1"/>
  <c r="I434" i="1" s="1"/>
  <c r="I435" i="1" s="1"/>
  <c r="I436" i="1" s="1"/>
  <c r="I437" i="1" s="1"/>
  <c r="J450" i="9"/>
  <c r="J452" i="9" s="1"/>
  <c r="J453" i="9" s="1"/>
  <c r="J470" i="9" s="1"/>
  <c r="J472" i="9" s="1"/>
  <c r="I387" i="1"/>
  <c r="I388" i="1" s="1"/>
  <c r="I389" i="1" s="1"/>
  <c r="I390" i="1" s="1"/>
  <c r="I331" i="1"/>
  <c r="I332" i="1" s="1"/>
  <c r="I333" i="1" s="1"/>
  <c r="I334" i="1" s="1"/>
  <c r="I335" i="1" s="1"/>
  <c r="I336" i="1" s="1"/>
  <c r="I337" i="1" s="1"/>
  <c r="I338" i="1" s="1"/>
  <c r="I339" i="1" s="1"/>
  <c r="I340" i="1" s="1"/>
  <c r="I341" i="1" s="1"/>
  <c r="I342" i="1" s="1"/>
  <c r="I343" i="1" s="1"/>
  <c r="I471" i="1" l="1"/>
  <c r="I473" i="1" s="1"/>
  <c r="I498" i="1"/>
  <c r="E445" i="1"/>
  <c r="E448" i="1" s="1"/>
  <c r="I439" i="1"/>
  <c r="E407" i="1"/>
  <c r="E410" i="1" s="1"/>
  <c r="G163" i="5"/>
  <c r="G165" i="5" s="1"/>
  <c r="G167" i="5" s="1"/>
  <c r="I391" i="1"/>
  <c r="I392" i="1" s="1"/>
  <c r="I393" i="1" s="1"/>
  <c r="I394" i="1" s="1"/>
  <c r="I395" i="1" s="1"/>
  <c r="I396" i="1" s="1"/>
  <c r="I397" i="1" s="1"/>
  <c r="I398" i="1" s="1"/>
  <c r="I399" i="1" s="1"/>
  <c r="I344" i="1"/>
  <c r="I345" i="1" s="1"/>
  <c r="I346" i="1" s="1"/>
  <c r="I347" i="1" s="1"/>
  <c r="I348" i="1" s="1"/>
  <c r="I350" i="1" s="1"/>
  <c r="G535" i="1" l="1"/>
  <c r="I400" i="1"/>
  <c r="I401" i="1" s="1"/>
  <c r="I402" i="1" s="1"/>
  <c r="I535" i="1" l="1"/>
  <c r="I537" i="1" s="1"/>
  <c r="I538" i="1" s="1"/>
  <c r="I539" i="1" s="1"/>
  <c r="I540" i="1" s="1"/>
  <c r="I541" i="1" s="1"/>
  <c r="I542" i="1" s="1"/>
  <c r="I543" i="1" s="1"/>
  <c r="I544" i="1" s="1"/>
  <c r="I545" i="1" s="1"/>
  <c r="I546" i="1" s="1"/>
  <c r="I547" i="1" s="1"/>
  <c r="I548" i="1" s="1"/>
  <c r="I549" i="1" s="1"/>
  <c r="I550" i="1" s="1"/>
  <c r="I551" i="1" s="1"/>
  <c r="I552" i="1" s="1"/>
  <c r="I553" i="1" s="1"/>
  <c r="I554" i="1" s="1"/>
  <c r="I555" i="1" s="1"/>
  <c r="I556" i="1" s="1"/>
  <c r="I557" i="1" s="1"/>
  <c r="I558" i="1" s="1"/>
  <c r="I559" i="1" s="1"/>
  <c r="I560" i="1" s="1"/>
  <c r="I561" i="1" s="1"/>
  <c r="G588" i="1"/>
  <c r="I588" i="1" s="1"/>
  <c r="G227" i="5" s="1"/>
  <c r="G229" i="5" s="1"/>
  <c r="G231" i="5" s="1"/>
  <c r="E502" i="1"/>
  <c r="E505" i="1" s="1"/>
  <c r="J559" i="9"/>
  <c r="I474" i="1"/>
  <c r="I475" i="1" s="1"/>
  <c r="J614" i="9" l="1"/>
  <c r="J616" i="9" s="1"/>
  <c r="J617" i="9" s="1"/>
  <c r="J634" i="9" s="1"/>
  <c r="J636" i="9" s="1"/>
  <c r="I562" i="1"/>
  <c r="I563" i="1" s="1"/>
  <c r="I564" i="1" s="1"/>
  <c r="E592" i="1"/>
  <c r="E595" i="1" s="1"/>
  <c r="J561" i="9"/>
  <c r="J562" i="9" s="1"/>
  <c r="J579" i="9" s="1"/>
  <c r="J581" i="9" s="1"/>
  <c r="I476" i="1"/>
  <c r="I477" i="1" s="1"/>
  <c r="I478" i="1" s="1"/>
  <c r="I479" i="1" s="1"/>
  <c r="I480" i="1" s="1"/>
  <c r="I481" i="1" s="1"/>
  <c r="I483" i="1" s="1"/>
  <c r="I485" i="1" s="1"/>
  <c r="I486" i="1" s="1"/>
  <c r="I487" i="1" s="1"/>
  <c r="I488" i="1" s="1"/>
  <c r="I565" i="1" l="1"/>
  <c r="I566" i="1" s="1"/>
  <c r="I567" i="1" s="1"/>
  <c r="I568" i="1" s="1"/>
  <c r="I569" i="1" s="1"/>
  <c r="I570" i="1" s="1"/>
  <c r="I571" i="1" s="1"/>
  <c r="I572" i="1" s="1"/>
  <c r="I573" i="1" s="1"/>
  <c r="I574" i="1" s="1"/>
  <c r="I575" i="1" s="1"/>
  <c r="I576" i="1" s="1"/>
  <c r="I577" i="1" s="1"/>
  <c r="I578" i="1" s="1"/>
  <c r="I579" i="1" s="1"/>
  <c r="I580" i="1" s="1"/>
  <c r="I581" i="1" s="1"/>
  <c r="I582" i="1" s="1"/>
  <c r="I583" i="1" s="1"/>
  <c r="I584" i="1" s="1"/>
  <c r="I585" i="1" s="1"/>
  <c r="I586" i="1" s="1"/>
  <c r="I489" i="1"/>
  <c r="I490" i="1" s="1"/>
  <c r="I491" i="1" s="1"/>
  <c r="I493" i="1" s="1"/>
  <c r="I495" i="1" s="1"/>
</calcChain>
</file>

<file path=xl/sharedStrings.xml><?xml version="1.0" encoding="utf-8"?>
<sst xmlns="http://schemas.openxmlformats.org/spreadsheetml/2006/main" count="3890" uniqueCount="606">
  <si>
    <t>BUKU KAS BENDAHARA BOK/DAK NON FISIK TAHUN 2024</t>
  </si>
  <si>
    <t>BULAN JANUARI 2024</t>
  </si>
  <si>
    <t>Kepala  FKTP</t>
  </si>
  <si>
    <t xml:space="preserve">Bendahara BOK/DAK </t>
  </si>
  <si>
    <t>Nama FKTP</t>
  </si>
  <si>
    <t>NO</t>
  </si>
  <si>
    <t>TANGGAL</t>
  </si>
  <si>
    <t>NO. BUKTI</t>
  </si>
  <si>
    <t>KODE REKENING</t>
  </si>
  <si>
    <t>URAIAN</t>
  </si>
  <si>
    <t>PENDAPATAN</t>
  </si>
  <si>
    <t>BELANJA</t>
  </si>
  <si>
    <t>SALDO</t>
  </si>
  <si>
    <t>2</t>
  </si>
  <si>
    <t>Terima Jasa Giro</t>
  </si>
  <si>
    <t>Jumlah bulan ini</t>
  </si>
  <si>
    <t>Jumlah sampai dengan bulan ini</t>
  </si>
  <si>
    <t xml:space="preserve"> </t>
  </si>
  <si>
    <t>Pada hari ini Rabu , tanggal Tiga Puluh Satu bulan Januari Tahun 2024. Buku Kas Bendahara BOK/DAK Non Fisik ditutup dengan keadaan kas sebagai berikut :</t>
  </si>
  <si>
    <t>Saldo menurut Buku Kas Umum Sebesar</t>
  </si>
  <si>
    <t>Terdiri dari :</t>
  </si>
  <si>
    <t>Kas Bendahara Dana BOK/DAK (Tunai)</t>
  </si>
  <si>
    <t xml:space="preserve">Kas Bank </t>
  </si>
  <si>
    <t>Mengetahui,</t>
  </si>
  <si>
    <t>Samarinda, 31 Januari 2024</t>
  </si>
  <si>
    <t>Kepala UPTD Puskesmas Palaran</t>
  </si>
  <si>
    <t>Bendahara Dana BOK/DAK</t>
  </si>
  <si>
    <t>dr. Setyo Nugroho</t>
  </si>
  <si>
    <t>NIP.198712242014031001</t>
  </si>
  <si>
    <t>BULAN FEBRUARI 2024</t>
  </si>
  <si>
    <t>jumlah s/d Bulan Februari 2024</t>
  </si>
  <si>
    <t>Pada hari ini Kamis , tanggal Dua Puluh Sembilan bulan Februari Tahun 2024. Buku Kas Bendahara BOK/DAK Non Fisik ditutup dengan keadaan kas sebagai berikut :</t>
  </si>
  <si>
    <t>Samarinda, 29 Februari 2024</t>
  </si>
  <si>
    <t>SURAT PERNYATAAN TANGGUNG JAWAB MUTLAK</t>
  </si>
  <si>
    <r>
      <rPr>
        <sz val="14"/>
        <color theme="1"/>
        <rFont val="Times New Roman"/>
        <family val="1"/>
      </rPr>
      <t>NOMOR : 1/ I /SPTJB-BOK/100.02</t>
    </r>
    <r>
      <rPr>
        <sz val="14"/>
        <rFont val="Times New Roman"/>
        <family val="1"/>
      </rPr>
      <t>.021</t>
    </r>
  </si>
  <si>
    <t>Nama Puskesmas</t>
  </si>
  <si>
    <t>Nomor/ Tanggal DPA -SKPD</t>
  </si>
  <si>
    <t>Total Alokasi Dana BOK Puskesmas</t>
  </si>
  <si>
    <t>: DPA/A.1/1.02.0.00.0.00.01.0000/001/2024</t>
  </si>
  <si>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Januari tahun anggaran 2024 dengan rincian sebagai berikut:</t>
  </si>
  <si>
    <t>A. Saldo Awal Dana BOK Puskesmas</t>
  </si>
  <si>
    <t>B. Penerimaan Dana BOK Puskesmas</t>
  </si>
  <si>
    <t>1. Tahap I</t>
  </si>
  <si>
    <t>2. Tahap II</t>
  </si>
  <si>
    <t>3. Tahap III</t>
  </si>
  <si>
    <t>Jumlah Penerimaan</t>
  </si>
  <si>
    <t>C. Pengeluaran Dana BOK Puskesmas</t>
  </si>
  <si>
    <t>Jenis Belanja Barang dan Jasa</t>
  </si>
  <si>
    <t>Jumlah</t>
  </si>
  <si>
    <t>D. Sisa Dana BOK Puskesmas</t>
  </si>
  <si>
    <t>Terdiri atas:</t>
  </si>
  <si>
    <t>1. Sisa Kas Tunai</t>
  </si>
  <si>
    <t>2. Sisa di Bank</t>
  </si>
  <si>
    <t>Demikian surat pernyataan ini dibuat dengan sebenarnya.</t>
  </si>
  <si>
    <t>Samarinda,31 Januari 2024</t>
  </si>
  <si>
    <r>
      <rPr>
        <sz val="14"/>
        <color theme="1"/>
        <rFont val="Times New Roman"/>
        <family val="1"/>
      </rPr>
      <t>NOMOR : 2 / II /SPTJB-BOK/100.02</t>
    </r>
    <r>
      <rPr>
        <sz val="14"/>
        <rFont val="Times New Roman"/>
        <family val="1"/>
      </rPr>
      <t>.021</t>
    </r>
  </si>
  <si>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Februari tahun anggaran 2024 dengan rincian sebagai berikut:</t>
  </si>
  <si>
    <t>-</t>
  </si>
  <si>
    <t xml:space="preserve">LAPORAN REALISASI PENDAPATAN DANA BOK PUSKESMAS </t>
  </si>
  <si>
    <t>KOTA SAMARINDA</t>
  </si>
  <si>
    <t>Kecamatan        : Palaran</t>
  </si>
  <si>
    <t>Tahun Anggaran : 2024</t>
  </si>
  <si>
    <t>No</t>
  </si>
  <si>
    <t>Uraian</t>
  </si>
  <si>
    <t>total pendapatan (Rp)</t>
  </si>
  <si>
    <t>realisasi pendapatan s/d bulan sebelumnya
(Rp)</t>
  </si>
  <si>
    <t>realisasi pendapatan bulan ini (Rp)</t>
  </si>
  <si>
    <t>jumlah realisasi pendapatan s/d bulan
ini (Rp)</t>
  </si>
  <si>
    <t>selisih
/kurang (Rp)</t>
  </si>
  <si>
    <t>6 (4+5)</t>
  </si>
  <si>
    <t>7 (3-6)</t>
  </si>
  <si>
    <t>Laporan  realisasi pendapatan  Dana  BOK  Puskesmas yang  disampaikan telah  sesuai dengan  ketentuan peraturan  perundang- undangan dan telah didukung oleh kelengkapan dokumen yang sah sesuai ketentuan yang berlaku dan bertanggungjawab atas kebenarannya.</t>
  </si>
  <si>
    <t>Demikian laporan realisasi ini dibuat untuk digunakan sebagaimana mestinya.</t>
  </si>
  <si>
    <t xml:space="preserve">    </t>
  </si>
  <si>
    <t>LAPORAN REALISASI BELANJA DANA BOK PUSKESMAS</t>
  </si>
  <si>
    <t>Kecamatan            : Palaran</t>
  </si>
  <si>
    <t>Tahun Anggaran    : 2024</t>
  </si>
  <si>
    <r>
      <rPr>
        <sz val="11"/>
        <rFont val="Arial"/>
        <family val="2"/>
      </rPr>
      <t xml:space="preserve">Bersama ini kami laporkan realisasi belanja Dana BOK Puskesmas untuk bulan </t>
    </r>
    <r>
      <rPr>
        <b/>
        <sz val="11"/>
        <rFont val="Arial"/>
        <family val="2"/>
      </rPr>
      <t xml:space="preserve">Januari </t>
    </r>
    <r>
      <rPr>
        <sz val="11"/>
        <rFont val="Arial"/>
        <family val="2"/>
      </rPr>
      <t xml:space="preserve">tahun </t>
    </r>
    <r>
      <rPr>
        <b/>
        <sz val="11"/>
        <rFont val="Arial"/>
        <family val="2"/>
      </rPr>
      <t xml:space="preserve">2024 </t>
    </r>
    <r>
      <rPr>
        <sz val="11"/>
        <rFont val="Arial"/>
        <family val="2"/>
      </rPr>
      <t>sebagai berikut:</t>
    </r>
  </si>
  <si>
    <t>8 (6+7)</t>
  </si>
  <si>
    <t>9 (5-8)</t>
  </si>
  <si>
    <t>Laporan realisasi belanja Dana BOK Puskesmas yang disampaikan telah sesuai dengan sasaran penggunaan yang ditetapkan dengan peraturan perundang - undangan dan telah didukung oleh kelengkapan dokumen yang sah sesuai ketentuan yang berlaku dan bertanggungjawab atas kebenarannya.</t>
  </si>
  <si>
    <r>
      <rPr>
        <sz val="11"/>
        <rFont val="Arial"/>
        <family val="2"/>
      </rPr>
      <t xml:space="preserve">Bersama ini kami laporkan realisasi belanja Dana BOK Puskesmas untuk bulan </t>
    </r>
    <r>
      <rPr>
        <b/>
        <sz val="11"/>
        <rFont val="Arial"/>
        <family val="2"/>
      </rPr>
      <t xml:space="preserve">Februari </t>
    </r>
    <r>
      <rPr>
        <sz val="11"/>
        <rFont val="Arial"/>
        <family val="2"/>
      </rPr>
      <t xml:space="preserve">tahun </t>
    </r>
    <r>
      <rPr>
        <b/>
        <sz val="11"/>
        <rFont val="Arial"/>
        <family val="2"/>
      </rPr>
      <t xml:space="preserve">2024 </t>
    </r>
    <r>
      <rPr>
        <sz val="11"/>
        <rFont val="Arial"/>
        <family val="2"/>
      </rPr>
      <t>sebagai berikut:</t>
    </r>
  </si>
  <si>
    <t>PEMERINTAH KOTA SAMARINDA</t>
  </si>
  <si>
    <t>BERITA ACARA PEMERIKSAAN KAS</t>
  </si>
  <si>
    <t>Atasan Bendahara</t>
  </si>
  <si>
    <t xml:space="preserve">: </t>
  </si>
  <si>
    <t>Nama</t>
  </si>
  <si>
    <t>NIP</t>
  </si>
  <si>
    <t>Pangkat/ Golongan</t>
  </si>
  <si>
    <t>Jabatan</t>
  </si>
  <si>
    <t>Berdasarkan Kepres No. 16 Tahun 1994 Pasal 40.b tentang Pelaksanaan Anggaran dan Belanja Negara. Keputusan Mendagri No. 2 Tahun 1994 Pasal 83.b tentang Pelaksanaan Pendapatan Belanja Daerah. Permendagri No. 1 Tahun 1980 Pasal 16 tentang Petunjuk Pedoman Tata Administrasi Bendaharawan Daerah telah mengadakan pemeriksaan setempat pada :</t>
  </si>
  <si>
    <t>Bendahara BOK/DAK :</t>
  </si>
  <si>
    <t>Pangkat/Golongan</t>
  </si>
  <si>
    <t>: Bendahara BOK/DAK Non Fisik</t>
  </si>
  <si>
    <t>Berdasarkan hasil pemeriksaan kas serta bukti - bukti yang berada dalam pengurusan kas tersebut, telah ditemui kenyataan sebagai berikut :</t>
  </si>
  <si>
    <t>a.</t>
  </si>
  <si>
    <t>Uang kertas</t>
  </si>
  <si>
    <t>b.</t>
  </si>
  <si>
    <t>Uang Logam</t>
  </si>
  <si>
    <t>c.</t>
  </si>
  <si>
    <t xml:space="preserve">SPMU </t>
  </si>
  <si>
    <t>d.</t>
  </si>
  <si>
    <t>SPJ Dalam Proses Perbaikan</t>
  </si>
  <si>
    <t>e.</t>
  </si>
  <si>
    <t>Materai</t>
  </si>
  <si>
    <t>g.</t>
  </si>
  <si>
    <t>Retur</t>
  </si>
  <si>
    <t>h.</t>
  </si>
  <si>
    <t>Saldo Bank</t>
  </si>
  <si>
    <t>i.</t>
  </si>
  <si>
    <t>Lain - lain / Pembulatan</t>
  </si>
  <si>
    <t>Jumlah Keseluruhan</t>
  </si>
  <si>
    <t>Saldo uang menurut Buku Kas Umum berjumlah</t>
  </si>
  <si>
    <t>Perbedaan antara saldo buku dan saldo kas</t>
  </si>
  <si>
    <t>Perbedaaan/selisih Jumlah sisa Kas dan Jumlah Sisa Buku disebabkan oleh karena pembulatan</t>
  </si>
  <si>
    <t xml:space="preserve">NB :  Untuk Berita Acara Pemeriksaan Kas dibuat 3 Bulan Sekali </t>
  </si>
  <si>
    <t>REGISTER PENUTUPAN KAS</t>
  </si>
  <si>
    <t xml:space="preserve">Tanggal penutupan kas </t>
  </si>
  <si>
    <t>:</t>
  </si>
  <si>
    <t xml:space="preserve">Nama penutup kas / Pemegang Kas </t>
  </si>
  <si>
    <t xml:space="preserve">Tanggal penutupan Kas yang lalu </t>
  </si>
  <si>
    <t>Jumlah penerimaan sampai dengan tanggal</t>
  </si>
  <si>
    <t xml:space="preserve">Jumlah pengeluaran sampai dengan tanggal </t>
  </si>
  <si>
    <t>Saldo Buku Kas Umum</t>
  </si>
  <si>
    <t>Saldo Kas Bank</t>
  </si>
  <si>
    <t>Saldo Kas Bendahara</t>
  </si>
  <si>
    <t>Terdiri dari  :</t>
  </si>
  <si>
    <t>1.</t>
  </si>
  <si>
    <t>Lembaran uang kertas</t>
  </si>
  <si>
    <t>lembar</t>
  </si>
  <si>
    <t>2.</t>
  </si>
  <si>
    <t xml:space="preserve">Uang Logam </t>
  </si>
  <si>
    <t>logam</t>
  </si>
  <si>
    <t>Jumlah Seluruhnya</t>
  </si>
  <si>
    <t>Perbedaan antara saldo Kas dengan saldo Buku</t>
  </si>
  <si>
    <t>Penjelasan perbedaan antara saldo buku dengan saldo kas sebesar : Rp. 0- (Nol Rupiah)</t>
  </si>
  <si>
    <r>
      <rPr>
        <sz val="7.5"/>
        <rFont val="Times New Roman"/>
        <family val="1"/>
      </rPr>
      <t xml:space="preserve">Kecamatan              </t>
    </r>
    <r>
      <rPr>
        <vertAlign val="superscript"/>
        <sz val="7.5"/>
        <rFont val="Times New Roman"/>
        <family val="1"/>
      </rPr>
      <t xml:space="preserve">: Samarinda Ulu
</t>
    </r>
    <r>
      <rPr>
        <sz val="7.5"/>
        <rFont val="Times New Roman"/>
        <family val="1"/>
      </rPr>
      <t xml:space="preserve">Puskesmas              </t>
    </r>
    <r>
      <rPr>
        <vertAlign val="superscript"/>
        <sz val="7.5"/>
        <rFont val="Times New Roman"/>
        <family val="1"/>
      </rPr>
      <t xml:space="preserve">: Air Putih </t>
    </r>
    <r>
      <rPr>
        <sz val="7.5"/>
        <rFont val="Times New Roman"/>
        <family val="1"/>
      </rPr>
      <t xml:space="preserve">Tahun Anggaran   </t>
    </r>
    <r>
      <rPr>
        <vertAlign val="superscript"/>
        <sz val="7.5"/>
        <rFont val="Times New Roman"/>
        <family val="1"/>
      </rPr>
      <t>: 2024</t>
    </r>
  </si>
  <si>
    <r>
      <rPr>
        <sz val="7.5"/>
        <rFont val="Times New Roman"/>
        <family val="1"/>
      </rPr>
      <t xml:space="preserve">Bersama ini kami laporkan realisasi belanja Dana BOK Puskesmas untuk bulan </t>
    </r>
    <r>
      <rPr>
        <b/>
        <sz val="7.5"/>
        <rFont val="Times New Roman"/>
        <family val="1"/>
      </rPr>
      <t xml:space="preserve">Januari </t>
    </r>
    <r>
      <rPr>
        <sz val="7.5"/>
        <rFont val="Times New Roman"/>
        <family val="1"/>
      </rPr>
      <t xml:space="preserve">tahun </t>
    </r>
    <r>
      <rPr>
        <b/>
        <sz val="7.5"/>
        <rFont val="Times New Roman"/>
        <family val="1"/>
      </rPr>
      <t xml:space="preserve">2024 </t>
    </r>
    <r>
      <rPr>
        <sz val="7.5"/>
        <rFont val="Times New Roman"/>
        <family val="1"/>
      </rPr>
      <t>sebagai berikut:</t>
    </r>
  </si>
  <si>
    <r>
      <rPr>
        <b/>
        <sz val="7.5"/>
        <rFont val="Times New Roman"/>
        <family val="1"/>
      </rPr>
      <t>No</t>
    </r>
  </si>
  <si>
    <r>
      <rPr>
        <b/>
        <sz val="7.5"/>
        <rFont val="Times New Roman"/>
        <family val="1"/>
      </rPr>
      <t>kode rekening</t>
    </r>
  </si>
  <si>
    <r>
      <rPr>
        <b/>
        <sz val="7.5"/>
        <rFont val="Times New Roman"/>
        <family val="1"/>
      </rPr>
      <t xml:space="preserve">sub kegiatan, kelompok, jenis, objek, rincian objek, sub rincian
</t>
    </r>
    <r>
      <rPr>
        <b/>
        <sz val="7.5"/>
        <rFont val="Times New Roman"/>
        <family val="1"/>
      </rPr>
      <t>objek</t>
    </r>
  </si>
  <si>
    <r>
      <rPr>
        <b/>
        <sz val="7.5"/>
        <rFont val="Times New Roman"/>
        <family val="1"/>
      </rPr>
      <t>uraian</t>
    </r>
  </si>
  <si>
    <r>
      <rPr>
        <b/>
        <sz val="7.5"/>
        <rFont val="Times New Roman"/>
        <family val="1"/>
      </rPr>
      <t>alokasi belanja (Rp)</t>
    </r>
  </si>
  <si>
    <r>
      <rPr>
        <b/>
        <sz val="7.5"/>
        <rFont val="Times New Roman"/>
        <family val="1"/>
      </rPr>
      <t>realisasi belanja s/d bulan sebelumnya (Rp)</t>
    </r>
  </si>
  <si>
    <r>
      <rPr>
        <b/>
        <sz val="7.5"/>
        <rFont val="Times New Roman"/>
        <family val="1"/>
      </rPr>
      <t>realisasi belanja bulan ini (Rp)</t>
    </r>
  </si>
  <si>
    <r>
      <rPr>
        <b/>
        <sz val="7.5"/>
        <rFont val="Times New Roman"/>
        <family val="1"/>
      </rPr>
      <t xml:space="preserve">jumlah realisasi belanja s/d bulan ini
</t>
    </r>
    <r>
      <rPr>
        <b/>
        <sz val="7.5"/>
        <rFont val="Times New Roman"/>
        <family val="1"/>
      </rPr>
      <t>(Rp)</t>
    </r>
  </si>
  <si>
    <r>
      <rPr>
        <b/>
        <sz val="7.5"/>
        <rFont val="Times New Roman"/>
        <family val="1"/>
      </rPr>
      <t xml:space="preserve">selisih
</t>
    </r>
    <r>
      <rPr>
        <b/>
        <sz val="7.5"/>
        <rFont val="Times New Roman"/>
        <family val="1"/>
      </rPr>
      <t>/kurang (Rp)</t>
    </r>
  </si>
  <si>
    <r>
      <rPr>
        <sz val="7.5"/>
        <rFont val="Times New Roman"/>
        <family val="1"/>
      </rPr>
      <t>8 (6+7)</t>
    </r>
  </si>
  <si>
    <r>
      <rPr>
        <sz val="7.5"/>
        <rFont val="Times New Roman"/>
        <family val="1"/>
      </rPr>
      <t>9 (5-8)</t>
    </r>
  </si>
  <si>
    <r>
      <rPr>
        <sz val="7.5"/>
        <rFont val="Times New Roman"/>
        <family val="1"/>
      </rPr>
      <t>Saldo Awal Bok Puskesmas</t>
    </r>
  </si>
  <si>
    <r>
      <rPr>
        <b/>
        <sz val="7.5"/>
        <rFont val="Times New Roman"/>
        <family val="1"/>
      </rPr>
      <t>Jumlah</t>
    </r>
  </si>
  <si>
    <r>
      <rPr>
        <b/>
        <sz val="7.5"/>
        <rFont val="Times New Roman"/>
        <family val="1"/>
      </rPr>
      <t>-</t>
    </r>
  </si>
  <si>
    <r>
      <rPr>
        <sz val="7.5"/>
        <rFont val="Times New Roman"/>
        <family val="1"/>
      </rPr>
      <t xml:space="preserve">Laporan realisasi belanja Dana BOK Puskesmas yang disampaikan telah sesuai dengan sasaran penggunaan yang ditetapkan dengan peraturan perundang-
</t>
    </r>
    <r>
      <rPr>
        <sz val="7.5"/>
        <rFont val="Times New Roman"/>
        <family val="1"/>
      </rPr>
      <t>undangan dan telah didukung oleh kelengkapan dokumen yang sah sesuai ketentuan yang berlaku dan bertanggungjawab atas kebenarannya.</t>
    </r>
  </si>
  <si>
    <r>
      <rPr>
        <sz val="7.5"/>
        <rFont val="Times New Roman"/>
        <family val="1"/>
      </rPr>
      <t>Demikian laporan realisasi ini dibuat untuk digunakan sebagaimana mestinya.</t>
    </r>
  </si>
  <si>
    <r>
      <rPr>
        <sz val="7.5"/>
        <rFont val="Times New Roman"/>
        <family val="1"/>
      </rPr>
      <t>Samarinda, 31 Januari 2024 Kepala Puskesmas Air Putih</t>
    </r>
  </si>
  <si>
    <r>
      <rPr>
        <u/>
        <sz val="7.5"/>
        <rFont val="Times New Roman"/>
        <family val="1"/>
      </rPr>
      <t>drg. Zheditya Ayu Syawalia</t>
    </r>
    <r>
      <rPr>
        <sz val="7.5"/>
        <rFont val="Times New Roman"/>
        <family val="1"/>
      </rPr>
      <t xml:space="preserve"> NIP. 19880526 201403 2 004</t>
    </r>
  </si>
  <si>
    <t>LAPORAN REALISASI PENDAPATAN DAN BELANJA DANA BOK/DAK NON FISIK</t>
  </si>
  <si>
    <t xml:space="preserve">PADA UPTD PUSKESMAS PALARAN KOTA SAMARINDA </t>
  </si>
  <si>
    <t>BULAN JULI TAHUN 2023</t>
  </si>
  <si>
    <t>Jumlah Realisasi</t>
  </si>
  <si>
    <t>Saldo bulan Juni  2023</t>
  </si>
  <si>
    <t>Pendapatan</t>
  </si>
  <si>
    <t>Jumlah Pendapatan (1+2)</t>
  </si>
  <si>
    <t>Belanja :</t>
  </si>
  <si>
    <t>a. BelanjaPegawai</t>
  </si>
  <si>
    <t>b. Barang dan Jasa</t>
  </si>
  <si>
    <t>Transport Kegiatan</t>
  </si>
  <si>
    <t>Makan dan Minum</t>
  </si>
  <si>
    <t>c. Belanja Modal</t>
  </si>
  <si>
    <t>Jumlah Belanja (a+b+c)</t>
  </si>
  <si>
    <t>Sisa (1+2-3)</t>
  </si>
  <si>
    <t>Samarinda, 30 Juli 2023</t>
  </si>
  <si>
    <t>BULAN AGUSTUS TAHUN 2023</t>
  </si>
  <si>
    <t>Saldo bulan Juli 2023</t>
  </si>
  <si>
    <t>Samarinda, 31 Agustus 2023</t>
  </si>
  <si>
    <t>BULAN SEPTEMBER TAHUN 2023</t>
  </si>
  <si>
    <t>Saldo bulan Agustus 2023</t>
  </si>
  <si>
    <t>Samarinda, 30 September 2023</t>
  </si>
  <si>
    <t>BULAN OKTOBER TAHUN 2023</t>
  </si>
  <si>
    <t>Saldo bulan September 2023</t>
  </si>
  <si>
    <t>Samarinda, 31 Oktober 2023</t>
  </si>
  <si>
    <t>BULAN NOVEMBER TAHUN 2023</t>
  </si>
  <si>
    <t>Samarinda, 30 November 2023</t>
  </si>
  <si>
    <t xml:space="preserve">PUSKESMAS BUKUAN </t>
  </si>
  <si>
    <t>JALAN MANGGIS RT 09 KELURAHAN BUKUAN KECAMATAN PALARAN</t>
  </si>
  <si>
    <t>drg. Rosnaniar</t>
  </si>
  <si>
    <t>NIP. 19711128 200212 2 007</t>
  </si>
  <si>
    <t>Kepala Puskesmas Bukuan</t>
  </si>
  <si>
    <t>: dr. Rosnaniar</t>
  </si>
  <si>
    <t>: Tuti Handani S, A.Md Keb</t>
  </si>
  <si>
    <t>: UPTD. Puskesmas Bukuan</t>
  </si>
  <si>
    <t>Kepala UPTD Puskesmas Bukuan</t>
  </si>
  <si>
    <t>Tuti Handani S, A.Md Keb</t>
  </si>
  <si>
    <t>NIP.197902132007012010</t>
  </si>
  <si>
    <t>: UPTD Puskesmas Bukuan</t>
  </si>
  <si>
    <t>: 1060811</t>
  </si>
  <si>
    <r>
      <t xml:space="preserve">Bukti-bukti  atas  penerimaan  dan  pengeluaran  tersebut  disimpan  pada  Puskesmas  </t>
    </r>
    <r>
      <rPr>
        <b/>
        <sz val="10"/>
        <rFont val="Arial"/>
        <family val="2"/>
      </rPr>
      <t xml:space="preserve">Bukuan </t>
    </r>
    <r>
      <rPr>
        <sz val="10"/>
        <rFont val="Arial"/>
        <family val="2"/>
      </rPr>
      <t>untuk  kelengkapan  Administrasi  dan  keperluan pemeriksaan   sesuai  peraturan   perundang-undangan.   Apabila   bukti-bukti  tersebut  tidak   benar   yang   mengakibatkan  kerugian   daerah,  saya bertanggungjawab sepenuhnya atas kerugian daerah dimaksud sesuai kewenangan saya berdasarkan ketentuan peraturan perundang-undangan.</t>
    </r>
  </si>
  <si>
    <t>Puskesmas       : Bukuan</t>
  </si>
  <si>
    <t>PUSKESMAS BUKUAN</t>
  </si>
  <si>
    <t xml:space="preserve">JALAN MANGGIS RT 09 KELURAHAN BUKUAN KECAMATAN PALARAN </t>
  </si>
  <si>
    <t>Puskesmas           : Bukuan</t>
  </si>
  <si>
    <t xml:space="preserve">DINAS KESEHATAN KOTA </t>
  </si>
  <si>
    <t>UPTD PUSKESMAS BUKUAN</t>
  </si>
  <si>
    <t>Jl. Manggis RT. 09 Kel. BukuanKec. PalaranTelp. (0541) 6212110</t>
  </si>
  <si>
    <t>Samarinda- Kalimantan TimurKodePos 75241</t>
  </si>
  <si>
    <t>: drg. Rosnaniar</t>
  </si>
  <si>
    <t>: 19711228 200212 2 007</t>
  </si>
  <si>
    <t>: Penata tk I/ IIId</t>
  </si>
  <si>
    <t xml:space="preserve">: Kepala UPT Puskesmas Bukuan </t>
  </si>
  <si>
    <t>: Tuti Handani S, A.Md keb</t>
  </si>
  <si>
    <t>: 19790213 2007012010</t>
  </si>
  <si>
    <t>: Penata tk I/ IIIb</t>
  </si>
  <si>
    <t xml:space="preserve">Kepala UPT Puskesmas </t>
  </si>
  <si>
    <t>Bendahara BOK/DAK Non Fisik Puskesmas Bukuan</t>
  </si>
  <si>
    <t>NIP. 19790213 200701 2 010</t>
  </si>
  <si>
    <t>Samarinda- Kalimantan Timur Kode Pos 75241</t>
  </si>
  <si>
    <t>Rekening Koran BOK/DAK Non Fisik Puskesmas Bukuan</t>
  </si>
  <si>
    <t>Kepala UPTD. Puskesmas  Bukuan</t>
  </si>
  <si>
    <t>Bendahara BOK/DAK Non Fisik 
Puskesmas Bukuan</t>
  </si>
  <si>
    <t>31 Januari 2024</t>
  </si>
  <si>
    <t>001/BKM/BOK/1.02.01.01/I/2024</t>
  </si>
  <si>
    <t>Jumlah s/d Bulan Januari 2024</t>
  </si>
  <si>
    <t>29 Februari 2024</t>
  </si>
  <si>
    <t>Kode rekening</t>
  </si>
  <si>
    <t>Sub kegiatan, kelompok, jenis, objek, rincian objek, sub rincian
objek</t>
  </si>
  <si>
    <t>Alokasi belanja (Rp)</t>
  </si>
  <si>
    <t>Realisasi belanja s/d bulan sebelumnya (Rp)</t>
  </si>
  <si>
    <t>Realisasi belanja bulan ini (Rp)</t>
  </si>
  <si>
    <t>Jumlah realisasi belanja s/d bulan ini
(Rp)</t>
  </si>
  <si>
    <t>Selisih
/kurang (Rp)</t>
  </si>
  <si>
    <t>Pemberian makannan Tambahan (PMT) berbahan pangan lokal</t>
  </si>
  <si>
    <t>Transprotasi</t>
  </si>
  <si>
    <t>Makan Minum</t>
  </si>
  <si>
    <t>Penurunan AKI dan AKB dan Percepatan Perbaikan Gizi Masyarakat</t>
  </si>
  <si>
    <t>Upaya deteksi dini, Preventif dan Responn Penyakit</t>
  </si>
  <si>
    <t>Pemberian Intensif UKM</t>
  </si>
  <si>
    <t>Manajemen Puskesmas</t>
  </si>
  <si>
    <t>5.1.02.04.01.0003</t>
  </si>
  <si>
    <t>5.1.02.01.01.0052</t>
  </si>
  <si>
    <t>5.1.02.02.01.0014</t>
  </si>
  <si>
    <t>Simpus</t>
  </si>
  <si>
    <t>PMT</t>
  </si>
  <si>
    <r>
      <t xml:space="preserve">Bersama ini kami laporkan realisasi pendapatan Dana BOK Puskesmas untuk bulan </t>
    </r>
    <r>
      <rPr>
        <b/>
        <sz val="11"/>
        <rFont val="Arial"/>
        <family val="2"/>
      </rPr>
      <t xml:space="preserve">Januari </t>
    </r>
    <r>
      <rPr>
        <sz val="11"/>
        <rFont val="Arial"/>
        <family val="2"/>
      </rPr>
      <t xml:space="preserve">tahun </t>
    </r>
    <r>
      <rPr>
        <b/>
        <sz val="11"/>
        <rFont val="Arial"/>
        <family val="2"/>
      </rPr>
      <t xml:space="preserve">2024 </t>
    </r>
    <r>
      <rPr>
        <sz val="11"/>
        <rFont val="Arial"/>
        <family val="2"/>
      </rPr>
      <t>sebagai berikut:</t>
    </r>
  </si>
  <si>
    <r>
      <t xml:space="preserve">Bersama ini kami laporkan realisasi pendapatan Dana BOK Puskesmas untuk bulan </t>
    </r>
    <r>
      <rPr>
        <b/>
        <sz val="11"/>
        <rFont val="Arial"/>
        <family val="2"/>
      </rPr>
      <t xml:space="preserve">Februari </t>
    </r>
    <r>
      <rPr>
        <sz val="11"/>
        <rFont val="Arial"/>
        <family val="2"/>
      </rPr>
      <t xml:space="preserve">tahun </t>
    </r>
    <r>
      <rPr>
        <b/>
        <sz val="11"/>
        <rFont val="Arial"/>
        <family val="2"/>
      </rPr>
      <t xml:space="preserve">2024 </t>
    </r>
    <r>
      <rPr>
        <sz val="11"/>
        <rFont val="Arial"/>
        <family val="2"/>
      </rPr>
      <t>sebagai berikut:</t>
    </r>
  </si>
  <si>
    <t>Kecamatan          : Palaran</t>
  </si>
  <si>
    <t>Puskesmas         : Bukuan</t>
  </si>
  <si>
    <t>Tahun Anggaran  : 2024</t>
  </si>
  <si>
    <t>BULAN MARET 2024</t>
  </si>
  <si>
    <t>001/BKM/BOK/1.02.01.01/II/2024</t>
  </si>
  <si>
    <t>001/BKM/BOK/1.02.01.01/III/2024</t>
  </si>
  <si>
    <t>01  Maret 2024</t>
  </si>
  <si>
    <t>Saldo awal Maret 2024</t>
  </si>
  <si>
    <t>002/BKM/BOK/1.02.01.01/III/2024</t>
  </si>
  <si>
    <t>Uang Masuk Ke Bok Salur</t>
  </si>
  <si>
    <r>
      <t>NOMOR : 3 / III /SPTJB-BOK/100.02</t>
    </r>
    <r>
      <rPr>
        <sz val="14"/>
        <rFont val="Times New Roman"/>
        <family val="1"/>
      </rPr>
      <t>.021</t>
    </r>
  </si>
  <si>
    <r>
      <t xml:space="preserve">Bersama ini kami laporkan realisasi pendapatan Dana BOK Puskesmas untuk bulan </t>
    </r>
    <r>
      <rPr>
        <b/>
        <sz val="11"/>
        <rFont val="Arial"/>
        <family val="2"/>
      </rPr>
      <t xml:space="preserve">Maret </t>
    </r>
    <r>
      <rPr>
        <sz val="11"/>
        <rFont val="Arial"/>
        <family val="2"/>
      </rPr>
      <t xml:space="preserve">tahun </t>
    </r>
    <r>
      <rPr>
        <b/>
        <sz val="11"/>
        <rFont val="Arial"/>
        <family val="2"/>
      </rPr>
      <t xml:space="preserve">2024 </t>
    </r>
    <r>
      <rPr>
        <sz val="11"/>
        <rFont val="Arial"/>
        <family val="2"/>
      </rPr>
      <t>sebagai berikut:</t>
    </r>
  </si>
  <si>
    <r>
      <rPr>
        <sz val="11"/>
        <rFont val="Arial"/>
        <family val="2"/>
      </rPr>
      <t xml:space="preserve">Bersama ini kami laporkan realisasi belanja Dana BOK Puskesmas untuk bulan </t>
    </r>
    <r>
      <rPr>
        <b/>
        <sz val="11"/>
        <rFont val="Arial"/>
        <family val="2"/>
      </rPr>
      <t xml:space="preserve">Maret </t>
    </r>
    <r>
      <rPr>
        <sz val="11"/>
        <rFont val="Arial"/>
        <family val="2"/>
      </rPr>
      <t xml:space="preserve">tahun </t>
    </r>
    <r>
      <rPr>
        <b/>
        <sz val="11"/>
        <rFont val="Arial"/>
        <family val="2"/>
      </rPr>
      <t xml:space="preserve">2024 </t>
    </r>
    <r>
      <rPr>
        <sz val="11"/>
        <rFont val="Arial"/>
        <family val="2"/>
      </rPr>
      <t>sebagai berikut:</t>
    </r>
  </si>
  <si>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Maret tahun anggaran 2024 dengan rincian sebagai berikut:</t>
  </si>
  <si>
    <t>Penggandaan (Copy)</t>
  </si>
  <si>
    <t>Honor masak</t>
  </si>
  <si>
    <t>5.1.02.01.01.0026</t>
  </si>
  <si>
    <t xml:space="preserve"> Intensif UKM</t>
  </si>
  <si>
    <t xml:space="preserve">         </t>
  </si>
  <si>
    <t>31 Desember 2023</t>
  </si>
  <si>
    <t>Samarinda, 31 Maret  2024</t>
  </si>
  <si>
    <t>Samarinda, 31 Maret 2024</t>
  </si>
  <si>
    <r>
      <t>Pada hari ini</t>
    </r>
    <r>
      <rPr>
        <b/>
        <sz val="11"/>
        <color theme="1"/>
        <rFont val="Times New Roman"/>
        <family val="1"/>
      </rPr>
      <t xml:space="preserve"> Minggu </t>
    </r>
    <r>
      <rPr>
        <sz val="11"/>
        <color theme="1"/>
        <rFont val="Times New Roman"/>
        <family val="1"/>
      </rPr>
      <t xml:space="preserve"> Tanggal </t>
    </r>
    <r>
      <rPr>
        <b/>
        <sz val="11"/>
        <color theme="1"/>
        <rFont val="Times New Roman"/>
        <family val="1"/>
      </rPr>
      <t xml:space="preserve">Tiga Puluh Satu  </t>
    </r>
    <r>
      <rPr>
        <sz val="11"/>
        <color theme="1"/>
        <rFont val="Times New Roman"/>
        <family val="1"/>
      </rPr>
      <t xml:space="preserve">Bulan Maret Tahun </t>
    </r>
    <r>
      <rPr>
        <b/>
        <sz val="11"/>
        <color theme="1"/>
        <rFont val="Times New Roman"/>
        <family val="1"/>
      </rPr>
      <t>Dua Ribu Dua Puluh Empat</t>
    </r>
    <r>
      <rPr>
        <sz val="11"/>
        <color theme="1"/>
        <rFont val="Times New Roman"/>
        <family val="1"/>
      </rPr>
      <t>, saya yang bertanda tangan di bawah ini :</t>
    </r>
  </si>
  <si>
    <t>31 Maret 2024</t>
  </si>
  <si>
    <t xml:space="preserve">Pendapatan </t>
  </si>
  <si>
    <t>BULAN APRIL 2024</t>
  </si>
  <si>
    <t>001/BKM/BOK/1.02.01.01/IV/2024</t>
  </si>
  <si>
    <t>002/BKM/BOK/1.02.01.01/IV/2024</t>
  </si>
  <si>
    <t>Saldo awal April 2024</t>
  </si>
  <si>
    <t>28 Maret 2024</t>
  </si>
  <si>
    <t>003/BKM/BOK/1.02.01.01/III/2024</t>
  </si>
  <si>
    <t>Pada hari ini Minggu , tanggal Tiga Puluh Satu bulan Maret Tahun 2024. Buku Kas Bendahara BOK/DAK Non Fisik ditutup dengan keadaan kas sebagai berikut :</t>
  </si>
  <si>
    <t>Pada hari ini Selasa , tanggal Tiga Puluh bulan April Tahun 2024. Buku Kas Bendahara BOK/DAK Non Fisik ditutup dengan keadaan kas sebagai berikut :</t>
  </si>
  <si>
    <t>Samarinda, 30 April 2024</t>
  </si>
  <si>
    <r>
      <t>NOMOR : 4 /IV/SPTJB-BOK/100.02</t>
    </r>
    <r>
      <rPr>
        <sz val="14"/>
        <rFont val="Times New Roman"/>
        <family val="1"/>
      </rPr>
      <t>.021</t>
    </r>
  </si>
  <si>
    <r>
      <t xml:space="preserve">Bersama ini kami laporkan realisasi pendapatan Dana BOK Puskesmas untuk bulan </t>
    </r>
    <r>
      <rPr>
        <b/>
        <sz val="11"/>
        <rFont val="Arial"/>
        <family val="2"/>
      </rPr>
      <t xml:space="preserve">April </t>
    </r>
    <r>
      <rPr>
        <sz val="11"/>
        <rFont val="Arial"/>
        <family val="2"/>
      </rPr>
      <t xml:space="preserve">tahun </t>
    </r>
    <r>
      <rPr>
        <b/>
        <sz val="11"/>
        <rFont val="Arial"/>
        <family val="2"/>
      </rPr>
      <t xml:space="preserve">2024 </t>
    </r>
    <r>
      <rPr>
        <sz val="11"/>
        <rFont val="Arial"/>
        <family val="2"/>
      </rPr>
      <t>sebagai berikut:</t>
    </r>
  </si>
  <si>
    <t>DINAS KESEHATAN</t>
  </si>
  <si>
    <t>Manggis Rt. 09 Kel Bukuan Kec.Palaran Kota Samarinda Telp. (0541) 6212110,Kode Pos 75241</t>
  </si>
  <si>
    <t xml:space="preserve"> https://pkm-bukuan.samarindakota.go.id  Email:pkmbukuan@gmail.com</t>
  </si>
  <si>
    <t>Tanggal penutupan Kas yang lalu</t>
  </si>
  <si>
    <t>Tanggal penutupan Kas</t>
  </si>
  <si>
    <t>Nama penutup kas/pemegang Kas</t>
  </si>
  <si>
    <t>Jumlah Penerimaan sampai dengan tanggal</t>
  </si>
  <si>
    <t>Jumlah Pengeluaran  sampai dengan tanggal</t>
  </si>
  <si>
    <t xml:space="preserve"> Rp               0.00</t>
  </si>
  <si>
    <t>BULAN MEI 2024</t>
  </si>
  <si>
    <t>5.1.02.04.01.0003/ 1.02.02.2.02.25</t>
  </si>
  <si>
    <t>440/001/SPD2B-Bukuan/01.02.01/V/2024</t>
  </si>
  <si>
    <t>001/BKM/BOK/1.02.01.01/V/2024</t>
  </si>
  <si>
    <t>Saldo awal Mei  2024</t>
  </si>
  <si>
    <t>30 Mei 2024</t>
  </si>
  <si>
    <t>5.1.02.04.01.0003/ 1.02.02.2.02.11</t>
  </si>
  <si>
    <t>Pengelolaan Pelayanan Kesehatan Penyakit Menular dan tidak menular tw 1</t>
  </si>
  <si>
    <t>Pengelolaan Kesehatan Orang Terduga TBC TW 1</t>
  </si>
  <si>
    <t>5.1.02.04.01.0003/ 1.02.02.2.02.36</t>
  </si>
  <si>
    <t>Investigasi Awal Kejadian Tidak Diharapkan (Kejadian Ikutan Pasca Imunisasi dan Pemberian Obat Massal)</t>
  </si>
  <si>
    <t>5.1.02.04.01.0052/ 1.02.02.2.02.01</t>
  </si>
  <si>
    <t>5.1.02.04.01.0052/ 1.02.02.2.02.15</t>
  </si>
  <si>
    <t>Pajak pph 23 2% Kesehatan Ibu</t>
  </si>
  <si>
    <t>Makan Minum Kesehatan Ibu TW I</t>
  </si>
  <si>
    <t>Makan Minum Kesehatan  Gizi Mayarakat TW I</t>
  </si>
  <si>
    <t>Pajak pph 23 2% Gizi ,Masyarakat I</t>
  </si>
  <si>
    <t>5.1.02.04.01.0003/ 1.02.02.2.02.01</t>
  </si>
  <si>
    <t xml:space="preserve">Pengelolaan Pelayanan Kesehatan Ibu Hamil Domestic </t>
  </si>
  <si>
    <t>Pengelolaan Pelayanan Kesehatan Ibu Hamil TW 1</t>
  </si>
  <si>
    <t>5.1.02.04.01.0003/ 1.02.02.2.02.15</t>
  </si>
  <si>
    <t>5.1.02.04.01.0003/ 1.02.02.2.02.05</t>
  </si>
  <si>
    <t>Pengelolaan Pelayanan Kesehatan pada Usia Pendidikan Dasar Tw 1</t>
  </si>
  <si>
    <t>Pengelolaan Pelayanan Kesehatan Gizi Masyarakat TW 1</t>
  </si>
  <si>
    <t>Pengelolaan Pelayanan Kesehatan Gizi Masyarakat Domestic</t>
  </si>
  <si>
    <t>31 Mei 2024</t>
  </si>
  <si>
    <t>440/009/sp2b-pkm-Kesmas/01.02.01/V/2024</t>
  </si>
  <si>
    <t>440/002/sp2b-pkm-Kesmas/01.02.01/V/2024</t>
  </si>
  <si>
    <t>440/016/sp2b-pkm-Kesmas/01.02.01/V/2024</t>
  </si>
  <si>
    <t>5.1.02.04.01.0052/ 1.02.02.2.02.33</t>
  </si>
  <si>
    <t>Pajak pph 23 2%</t>
  </si>
  <si>
    <t>Pada hari ini Jum'at , tanggal Tiga Puluh Satu bulan Mei Tahun 2024. Buku Kas Bendahara BOK/DAK Non Fisik ditutup dengan keadaan kas sebagai berikut :</t>
  </si>
  <si>
    <t>Samarinda, 31 Mei 2024</t>
  </si>
  <si>
    <t>Pengelolaan Pelayanan Kesehatan Penyakit Menular dan tidak menular Domestic Sri Purwanti</t>
  </si>
  <si>
    <t>Investigasi Awal Kejadian Tidak Diharapkan (Kejadian Ikutan Pasca Imunisasi dan Pemberian Obat Massal) Domestic Rabita M</t>
  </si>
  <si>
    <t>Pengelolaan Kesehatan Orang Terduga TBC TW 1 Domestic Sukatin</t>
  </si>
  <si>
    <t>Pengelolaan Kesehatan Orang Terduga TBC TW 1 Domestic Lilik Listiani</t>
  </si>
  <si>
    <t>Pengelolaan Pelayanan Kesehatan Penyakit Menular dan tidak menular Domestic Abdul Kadir</t>
  </si>
  <si>
    <t xml:space="preserve">Pengelolaan Kesehatan Orang Terduga TBC TW 1 </t>
  </si>
  <si>
    <t>5.1.02.04.01.0003/ 1.02.02.2.02.25 &amp; 1.02.02.2.02.41</t>
  </si>
  <si>
    <t>Pengelolaan Pelayanan Kesehatan Penyakit Menular dan tidak menular &amp; pelayan dengan Orang terduga HIV Tw 1</t>
  </si>
  <si>
    <t>Pengelolaan Pelayanan Kesehatan Penyakit Menular dan tidak menular</t>
  </si>
  <si>
    <t>5.1.02.04.01.0003/ 1.02.02.2.02.25 &amp; 1.02.02.2.02.36</t>
  </si>
  <si>
    <t>Pengelolaan Pelayanan Kesehatan Penyakit Menular dan tidak menular &amp; KIPI Tw 1</t>
  </si>
  <si>
    <t>Pengelolaan Pelayanan Kesehatan Penyakit Menular dan tidak menular (Kecacingan) tw 1</t>
  </si>
  <si>
    <t>5.1.02.04.01.0003/ 1.02.02.2.02.17</t>
  </si>
  <si>
    <t>Pengelolaan Pelayanan Kesehatan Lingkungan</t>
  </si>
  <si>
    <t>002/BKM/BOK/1.02.01.01/V/2024</t>
  </si>
  <si>
    <r>
      <t>NOMOR :5 /V/SPTJB-BOK/100.02</t>
    </r>
    <r>
      <rPr>
        <sz val="14"/>
        <rFont val="Times New Roman"/>
        <family val="1"/>
      </rPr>
      <t>.021</t>
    </r>
  </si>
  <si>
    <t>Makan Minum Operasional manajemen Puskesmas</t>
  </si>
  <si>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Mei tahun anggaran 2024 dengan rincian sebagai berikut:</t>
  </si>
  <si>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April tahun anggaran 2024 dengan rincian sebagai berikut:</t>
  </si>
  <si>
    <r>
      <t xml:space="preserve">Bersama ini kami laporkan realisasi pendapatan Dana BOK Puskesmas untuk bulan </t>
    </r>
    <r>
      <rPr>
        <b/>
        <sz val="11"/>
        <rFont val="Arial"/>
        <family val="2"/>
      </rPr>
      <t xml:space="preserve">Mei </t>
    </r>
    <r>
      <rPr>
        <sz val="11"/>
        <rFont val="Arial"/>
        <family val="2"/>
      </rPr>
      <t xml:space="preserve">tahun </t>
    </r>
    <r>
      <rPr>
        <b/>
        <sz val="11"/>
        <rFont val="Arial"/>
        <family val="2"/>
      </rPr>
      <t xml:space="preserve">2024 </t>
    </r>
    <r>
      <rPr>
        <sz val="11"/>
        <rFont val="Arial"/>
        <family val="2"/>
      </rPr>
      <t>sebagai berikut:</t>
    </r>
  </si>
  <si>
    <r>
      <t xml:space="preserve">Bersama ini kami laporkan realisasi belanja Dana BOK Puskesmas untuk bulan </t>
    </r>
    <r>
      <rPr>
        <b/>
        <sz val="11"/>
        <rFont val="Arial"/>
        <family val="2"/>
      </rPr>
      <t xml:space="preserve">Mei </t>
    </r>
    <r>
      <rPr>
        <sz val="11"/>
        <rFont val="Arial"/>
        <family val="2"/>
      </rPr>
      <t xml:space="preserve">tahun </t>
    </r>
    <r>
      <rPr>
        <b/>
        <sz val="11"/>
        <rFont val="Arial"/>
        <family val="2"/>
      </rPr>
      <t xml:space="preserve">2024 </t>
    </r>
    <r>
      <rPr>
        <sz val="11"/>
        <rFont val="Arial"/>
        <family val="2"/>
      </rPr>
      <t>sebagai berikut:</t>
    </r>
  </si>
  <si>
    <r>
      <t xml:space="preserve">Bersama ini kami laporkan realisasi belanja Dana BOK Puskesmas untuk bulan </t>
    </r>
    <r>
      <rPr>
        <b/>
        <sz val="11"/>
        <rFont val="Arial"/>
        <family val="2"/>
      </rPr>
      <t xml:space="preserve">April </t>
    </r>
    <r>
      <rPr>
        <sz val="11"/>
        <rFont val="Arial"/>
        <family val="2"/>
      </rPr>
      <t xml:space="preserve">tahun </t>
    </r>
    <r>
      <rPr>
        <b/>
        <sz val="11"/>
        <rFont val="Arial"/>
        <family val="2"/>
      </rPr>
      <t xml:space="preserve">2024 </t>
    </r>
    <r>
      <rPr>
        <sz val="11"/>
        <rFont val="Arial"/>
        <family val="2"/>
      </rPr>
      <t>sebagai berikut:</t>
    </r>
  </si>
  <si>
    <t>BULAN JUNI 2024</t>
  </si>
  <si>
    <t>Saldo awal Juni 2024</t>
  </si>
  <si>
    <t>001/BKM/BOK/1.02.01.01/VI/2024</t>
  </si>
  <si>
    <t>27 Juni 2024</t>
  </si>
  <si>
    <t>440/002/SP2B-Bukuan/01,02.01/VI/2024</t>
  </si>
  <si>
    <t>5.1.02.04.01.0003/ 1.02.02.2.02.20</t>
  </si>
  <si>
    <t>Pengelolaan Surveilans Kesehatan</t>
  </si>
  <si>
    <t>5.1.02.04.01.0044/ 1.02.02.2.02.15</t>
  </si>
  <si>
    <t xml:space="preserve">Belanja PMT Penyuluhan Kesehatan  Gizi Mayarakat </t>
  </si>
  <si>
    <t>PPH Belanja PMT penyuluhan</t>
  </si>
  <si>
    <t>440/038/SP2B-pkm-kesmas/01.02.01/VI/2024</t>
  </si>
  <si>
    <t>5.1.02.04.01.0026/ 1.02.02.2.02.15</t>
  </si>
  <si>
    <t>Belanja Cetak Penggandaan PMT Lokal</t>
  </si>
  <si>
    <t>PPH Belanja Cetak PMT Lokal</t>
  </si>
  <si>
    <t>5.1.02.04.01.0052/ 1.02.02.2.02.20</t>
  </si>
  <si>
    <t>Makan minum Pengelolaan Surveilans Kesehatan</t>
  </si>
  <si>
    <t>PPH Mami Surveilans Kesehatan</t>
  </si>
  <si>
    <t>002/BKM/BOK/1.02.01.01/VI/2024</t>
  </si>
  <si>
    <t>Pada hari ini Minggu , tanggal Tiga Puluh bulan Juni Tahun 2024. Buku Kas Bendahara BOK/DAK Non Fisik ditutup dengan keadaan kas sebagai berikut :</t>
  </si>
  <si>
    <t>Samarinda, 30 Juni 2024</t>
  </si>
  <si>
    <r>
      <t>NOMOR :6 /VI/SPTJB-BOK/100.02</t>
    </r>
    <r>
      <rPr>
        <sz val="14"/>
        <rFont val="Times New Roman"/>
        <family val="1"/>
      </rPr>
      <t>.021</t>
    </r>
  </si>
  <si>
    <t>Samarinda, 30 April  2024</t>
  </si>
  <si>
    <r>
      <t xml:space="preserve">Bersama ini kami laporkan realisasi belanja Dana BOK Puskesmas untuk bulan </t>
    </r>
    <r>
      <rPr>
        <b/>
        <sz val="11"/>
        <rFont val="Arial"/>
        <family val="2"/>
      </rPr>
      <t xml:space="preserve">Juni </t>
    </r>
    <r>
      <rPr>
        <sz val="11"/>
        <rFont val="Arial"/>
        <family val="2"/>
      </rPr>
      <t xml:space="preserve">tahun </t>
    </r>
    <r>
      <rPr>
        <b/>
        <sz val="11"/>
        <rFont val="Arial"/>
        <family val="2"/>
      </rPr>
      <t xml:space="preserve">2024 </t>
    </r>
    <r>
      <rPr>
        <sz val="11"/>
        <rFont val="Arial"/>
        <family val="2"/>
      </rPr>
      <t>sebagai berikut:</t>
    </r>
  </si>
  <si>
    <t>5.1.02.04.01.0044</t>
  </si>
  <si>
    <t>5.1.02.04.01.0034</t>
  </si>
  <si>
    <r>
      <t>Pada hari ini</t>
    </r>
    <r>
      <rPr>
        <b/>
        <sz val="11"/>
        <color theme="1"/>
        <rFont val="Times New Roman"/>
        <family val="1"/>
      </rPr>
      <t xml:space="preserve"> Minggu </t>
    </r>
    <r>
      <rPr>
        <sz val="11"/>
        <color theme="1"/>
        <rFont val="Times New Roman"/>
        <family val="1"/>
      </rPr>
      <t xml:space="preserve"> Tanggal </t>
    </r>
    <r>
      <rPr>
        <b/>
        <sz val="11"/>
        <color theme="1"/>
        <rFont val="Times New Roman"/>
        <family val="1"/>
      </rPr>
      <t xml:space="preserve">Tiga Puluh  </t>
    </r>
    <r>
      <rPr>
        <sz val="11"/>
        <color theme="1"/>
        <rFont val="Times New Roman"/>
        <family val="1"/>
      </rPr>
      <t xml:space="preserve">Bulan Juni Tahun </t>
    </r>
    <r>
      <rPr>
        <b/>
        <sz val="11"/>
        <color theme="1"/>
        <rFont val="Times New Roman"/>
        <family val="1"/>
      </rPr>
      <t>Dua Ribu Dua Puluh Empat</t>
    </r>
    <r>
      <rPr>
        <sz val="11"/>
        <color theme="1"/>
        <rFont val="Times New Roman"/>
        <family val="1"/>
      </rPr>
      <t>, saya yang bertanda tangan di bawah ini :</t>
    </r>
  </si>
  <si>
    <t>Jasa Giro Bulan Maret April Penerimaan negara</t>
  </si>
  <si>
    <t>29 Mei 2024</t>
  </si>
  <si>
    <t>003/BKM/BOK/1.02.01.01/V/2024</t>
  </si>
  <si>
    <t>003/BKM/BOK/1.02.01.01/VI/2024</t>
  </si>
  <si>
    <t>11 Juni 2024</t>
  </si>
  <si>
    <t>Jasa Giro Bulan Mei Penerimaan negara</t>
  </si>
  <si>
    <r>
      <t xml:space="preserve">Bersama ini kami laporkan realisasi pendapatan Dana BOK Puskesmas untuk bulan </t>
    </r>
    <r>
      <rPr>
        <b/>
        <sz val="11"/>
        <rFont val="Arial"/>
        <family val="2"/>
      </rPr>
      <t xml:space="preserve">Juni </t>
    </r>
    <r>
      <rPr>
        <sz val="11"/>
        <rFont val="Arial"/>
        <family val="2"/>
      </rPr>
      <t xml:space="preserve">tahun </t>
    </r>
    <r>
      <rPr>
        <b/>
        <sz val="11"/>
        <rFont val="Arial"/>
        <family val="2"/>
      </rPr>
      <t xml:space="preserve">2024 </t>
    </r>
    <r>
      <rPr>
        <sz val="11"/>
        <rFont val="Arial"/>
        <family val="2"/>
      </rPr>
      <t>sebagai berikut:</t>
    </r>
  </si>
  <si>
    <t>NIP. 19711228 200212 2 007</t>
  </si>
  <si>
    <t>BULAN JULI 2024</t>
  </si>
  <si>
    <t>001/BKM/BOK/1.02.01.01/VII/2024</t>
  </si>
  <si>
    <t>Saldo awal Juli 2024</t>
  </si>
  <si>
    <t xml:space="preserve">  </t>
  </si>
  <si>
    <t>16 Juli 2024</t>
  </si>
  <si>
    <t>440/092/SP2B-pkm-kesmas/01.02.01/VII/2024</t>
  </si>
  <si>
    <t>440/100/SP2B-pkm-kesmas/01.02.01/VII/2024</t>
  </si>
  <si>
    <t>Honor Juru Masak PMT Lokal  Suparmi</t>
  </si>
  <si>
    <t>Honor Juru Masak PMT Lokal Agnes Boto Leto</t>
  </si>
  <si>
    <t>Honor Juru Masak PMT Lokal Eko Ernawati</t>
  </si>
  <si>
    <t>Belanja PMT Lokal I</t>
  </si>
  <si>
    <t>Baz Juru Masdak PMT Lokal I</t>
  </si>
  <si>
    <t>Pajak PPH Pasal 22 1,5% Belanja PMT Lokal I</t>
  </si>
  <si>
    <t xml:space="preserve">Pajak PPH Pasal </t>
  </si>
  <si>
    <t>31 Juli 2024</t>
  </si>
  <si>
    <t>17 Juli 2024</t>
  </si>
  <si>
    <t>Pada hari ini Rabu , tanggal Tiga Puluh satu bulan Juli Tahun 2024. Buku Kas Bendahara BOK/DAK Non Fisik ditutup dengan keadaan kas sebagai berikut :</t>
  </si>
  <si>
    <t>5.1.02.04.01.0034/ 1.02.02.2.02.15</t>
  </si>
  <si>
    <r>
      <t>NOMOR :7/VII/SPTJB-BOK/100.02</t>
    </r>
    <r>
      <rPr>
        <sz val="14"/>
        <rFont val="Times New Roman"/>
        <family val="1"/>
      </rPr>
      <t>.021</t>
    </r>
  </si>
  <si>
    <t>Samarinda, 31 Juli 2024</t>
  </si>
  <si>
    <r>
      <t xml:space="preserve">Bersama ini kami laporkan realisasi pendapatan Dana BOK Puskesmas untuk bulan </t>
    </r>
    <r>
      <rPr>
        <b/>
        <sz val="11"/>
        <rFont val="Arial"/>
        <family val="2"/>
      </rPr>
      <t xml:space="preserve">Juli </t>
    </r>
    <r>
      <rPr>
        <sz val="11"/>
        <rFont val="Arial"/>
        <family val="2"/>
      </rPr>
      <t xml:space="preserve">tahun </t>
    </r>
    <r>
      <rPr>
        <b/>
        <sz val="11"/>
        <rFont val="Arial"/>
        <family val="2"/>
      </rPr>
      <t xml:space="preserve">2024 </t>
    </r>
    <r>
      <rPr>
        <sz val="11"/>
        <rFont val="Arial"/>
        <family val="2"/>
      </rPr>
      <t>sebagai berikut:</t>
    </r>
  </si>
  <si>
    <r>
      <t xml:space="preserve">Bersama ini kami laporkan realisasi belanja Dana BOK Puskesmas untuk bulan </t>
    </r>
    <r>
      <rPr>
        <b/>
        <sz val="11"/>
        <rFont val="Arial"/>
        <family val="2"/>
      </rPr>
      <t xml:space="preserve">Juli </t>
    </r>
    <r>
      <rPr>
        <sz val="11"/>
        <rFont val="Arial"/>
        <family val="2"/>
      </rPr>
      <t xml:space="preserve">tahun </t>
    </r>
    <r>
      <rPr>
        <b/>
        <sz val="11"/>
        <rFont val="Arial"/>
        <family val="2"/>
      </rPr>
      <t xml:space="preserve">2024 </t>
    </r>
    <r>
      <rPr>
        <sz val="11"/>
        <rFont val="Arial"/>
        <family val="2"/>
      </rPr>
      <t>sebagai berikut:</t>
    </r>
  </si>
  <si>
    <t>5.1.02.01.01.0044</t>
  </si>
  <si>
    <t>5.1.02.02.01.0034</t>
  </si>
  <si>
    <t>5.1.02.02.15.0005</t>
  </si>
  <si>
    <t>BULAN AGUSTUS 2024</t>
  </si>
  <si>
    <t>001/BKM/BOK/1.02.01.01/VIII/2024</t>
  </si>
  <si>
    <t>Saldo awal Agustus 2024</t>
  </si>
  <si>
    <t>22 Agustus 2024</t>
  </si>
  <si>
    <t>440/137/SP2B-pkm-kesmas/01.02.01/VIII/2024</t>
  </si>
  <si>
    <t>Pajak PPH Pasal 22 1,5% Belanja PMT Lokal II</t>
  </si>
  <si>
    <t>Pajak PPN 10% Belanja PMT Lokal II</t>
  </si>
  <si>
    <t>Belanja PMT Lokal II</t>
  </si>
  <si>
    <t>Baz Juru Masak PMT Lokal II</t>
  </si>
  <si>
    <t>Pajak PPH Honor masak II</t>
  </si>
  <si>
    <t>Pengelolaan Pelayanan Kesehatan Ibu Hamil TW 2</t>
  </si>
  <si>
    <t>Pengelolaan Pelayanan Kesehatan Gizi Masyarakat TW 2</t>
  </si>
  <si>
    <t>Pengelolaan Pelayanan Kesehatan Gizi Masyarakat (Pembekalan PMT Lokal)</t>
  </si>
  <si>
    <t>Honor Juru Masak II</t>
  </si>
  <si>
    <t>Pengelolaan Kesehatan Orang Terduga TBC TW 2</t>
  </si>
  <si>
    <t>Pengelolaan Pelayanan Kesehatan pada Usia Pendidikan Dasar Tw 2</t>
  </si>
  <si>
    <t>Pengelolaan Pelayanan Kesehatan Ibu Hamil TW 2 ( domestik)</t>
  </si>
  <si>
    <t>Pengelolaan Pelayanan Kesehatan Lingkungan TW II</t>
  </si>
  <si>
    <t>Pengelolaan Kesehatan Orang Terduga TBC TW 2 ( Domestik)</t>
  </si>
  <si>
    <t>27 Agustus 2024</t>
  </si>
  <si>
    <t>440/0037/SP2B-Bukuan/01.02.01/VIII/2024</t>
  </si>
  <si>
    <t>Pengelolaan Pelayanan Kesehatan Penyakit Menular dan tidak menular (Kusta)</t>
  </si>
  <si>
    <t>Pengelolaan Pelayanan Kesehatan Penyakit Menular dan tidak menular (Otopsi Verbal)</t>
  </si>
  <si>
    <t>5.1.02.04.01.0003/ 1.02.02.2.02.12</t>
  </si>
  <si>
    <t>Pengelolaan Pelayanan Kesehatan Orang dengan Risiko Terinfeksi HIV TW II</t>
  </si>
  <si>
    <t>29 Agustus 2024</t>
  </si>
  <si>
    <t>Pengelolaan Pelayanan Kesehatan Orang dengan Risiko Terinfeksi HIV Dsomestik</t>
  </si>
  <si>
    <t>Pengelolaan Pelayanan Kesehatan Penyakit Menular dan tidak menular (Pemberdayaan Kader STBM )</t>
  </si>
  <si>
    <t>Makan Minum Kesehatan  Gizi Mayarakat TW II</t>
  </si>
  <si>
    <t>Makan Minum Kesehatan  Gizi Mayarakat TW II (dana PMT Lokal)</t>
  </si>
  <si>
    <t>Pajak PPH mami Kesehatan Gizi II (dana PMT Lokal)</t>
  </si>
  <si>
    <t>Investigasi Awal Kejadian Tidak Diharapkan (Kejadian Ikutan Pasca Imunisasi dan Pemberian Obat Massal</t>
  </si>
  <si>
    <t>Investigasi Awal Kejadian Tidak Diharapkan (Kejadian Ikutan Pasca Imunisasi dan Pemberian Obat Massal (Domestik ke  kader Umi kulsum)</t>
  </si>
  <si>
    <t>Pengelolaan Pelayanan Kesehatan Penyakit Menular dan tidak menular (Vaksin dan Diare)</t>
  </si>
  <si>
    <t>Pengelolaan Surveilans Kesehatan (Domestik)</t>
  </si>
  <si>
    <t>Pengelolaan Pelayanan Kesehatan Orang dengan HIV (ODHIV)</t>
  </si>
  <si>
    <t>5.1.02.04.01.0003/ 1.02.02.2.02.41</t>
  </si>
  <si>
    <t>Pengelolaan Pelayanan Kesehatan Penyakit Menular dan tidak menular (Vaksin dan Diare Domestik)</t>
  </si>
  <si>
    <t>Pengelolaan Pelayanan Kesehatan Penyakit Menular dan tidak menular III (Domestik)</t>
  </si>
  <si>
    <t>Pengelolaan Pelayanan Kesehatan Penyakit Menular dan tidak menular TW II</t>
  </si>
  <si>
    <t>Pengelolaan Pelayanan Kesehatan Penyakit Menular dan tidak menular III</t>
  </si>
  <si>
    <t>Pengelolaan Pelayanan Kesehatan Penyakit Menular dan tidak menular (Pemberdayaan Kader STBM domestik )</t>
  </si>
  <si>
    <t>30 Agustus 2024</t>
  </si>
  <si>
    <t>Uang Masuk Ke Bok Salur ke II</t>
  </si>
  <si>
    <t>002/BKM/BOK/1.02.01.01/VIII/2024</t>
  </si>
  <si>
    <t>003/BKM/BOK/1.02.01.01/VIII/2024</t>
  </si>
  <si>
    <t>31 Agustus 2024</t>
  </si>
  <si>
    <t>Jasa Giro Bulan Juli Penerimaan negara</t>
  </si>
  <si>
    <t>16 Agustus 2024</t>
  </si>
  <si>
    <t>004/BKM/BOK/1.02.01.01/VIII/2024</t>
  </si>
  <si>
    <r>
      <t>NOMOR :8/VII/SPTJB-BOK/100.02</t>
    </r>
    <r>
      <rPr>
        <sz val="14"/>
        <rFont val="Times New Roman"/>
        <family val="1"/>
      </rPr>
      <t>.021</t>
    </r>
  </si>
  <si>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juni tahun anggaran 2024 dengan rincian sebagai berikut:</t>
  </si>
  <si>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Juli tahun anggaran 2024 dengan rincian sebagai berikut:</t>
  </si>
  <si>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Agustus tahun anggaran 2024 dengan rincian sebagai berikut:</t>
  </si>
  <si>
    <t>Pengelolaan Pelayanan Kesehatan Penyakit Menular dan tidak menular (Domestik DBD)</t>
  </si>
  <si>
    <t>Samarinda, 31 Agustus 2024</t>
  </si>
  <si>
    <r>
      <t xml:space="preserve">Bersama ini kami laporkan realisasi pendapatan Dana BOK Puskesmas untuk bulan </t>
    </r>
    <r>
      <rPr>
        <b/>
        <sz val="11"/>
        <rFont val="Arial"/>
        <family val="2"/>
      </rPr>
      <t xml:space="preserve">Agustus </t>
    </r>
    <r>
      <rPr>
        <sz val="11"/>
        <rFont val="Arial"/>
        <family val="2"/>
      </rPr>
      <t xml:space="preserve">tahun </t>
    </r>
    <r>
      <rPr>
        <b/>
        <sz val="11"/>
        <rFont val="Arial"/>
        <family val="2"/>
      </rPr>
      <t xml:space="preserve">2024 </t>
    </r>
    <r>
      <rPr>
        <sz val="11"/>
        <rFont val="Arial"/>
        <family val="2"/>
      </rPr>
      <t>sebagai berikut:</t>
    </r>
  </si>
  <si>
    <r>
      <t>Bersama ini kami laporkan realisasi belanja Dana BOK Puskesmas untuk bulan A</t>
    </r>
    <r>
      <rPr>
        <b/>
        <sz val="11"/>
        <rFont val="Arial"/>
        <family val="2"/>
      </rPr>
      <t xml:space="preserve">gustus </t>
    </r>
    <r>
      <rPr>
        <sz val="11"/>
        <rFont val="Arial"/>
        <family val="2"/>
      </rPr>
      <t xml:space="preserve">tahun </t>
    </r>
    <r>
      <rPr>
        <b/>
        <sz val="11"/>
        <rFont val="Arial"/>
        <family val="2"/>
      </rPr>
      <t xml:space="preserve">2024 </t>
    </r>
    <r>
      <rPr>
        <sz val="11"/>
        <rFont val="Arial"/>
        <family val="2"/>
      </rPr>
      <t>sebagai berikut:</t>
    </r>
  </si>
  <si>
    <t>lebih 200.000 di DBD</t>
  </si>
  <si>
    <t>Samarinda, 30 September 2024</t>
  </si>
  <si>
    <t>001/BKM/BOK/1.02.01.01/IX/2024</t>
  </si>
  <si>
    <t>Saldo awal September 2024</t>
  </si>
  <si>
    <t>440/201/SP2B-pkm-kesmas/01.02.01/VIII/2024</t>
  </si>
  <si>
    <t>5.1.02.02.15.0005/ 1.02.02.2.02.33</t>
  </si>
  <si>
    <t>Pembayaran DAK Non Fisik BOK 2024 Belanja Sewa Aset Tak Berwujud-Software Layanan Aplikasi ePuskesmas Kegiatan Operasional Pelayanan Puskesmas Bulan Januari - Desember UPTD Puskesmas Bukuan Tahun Anggaran 2024</t>
  </si>
  <si>
    <t>Ppn belanja sewa aset tak wujud softwere e-puskesmas</t>
  </si>
  <si>
    <t>Belanja sewa aset tak wujud softwere e-puskesmas</t>
  </si>
  <si>
    <t>Pph belanja sewa aset tak wujud softwere e-puskesmas</t>
  </si>
  <si>
    <t>440/253/SP2B-pkm-kesmas/01.02.01/IX/2024</t>
  </si>
  <si>
    <t>Honor Juru Masak PMT Lokal III Agnes Boto Leto</t>
  </si>
  <si>
    <t>5.1.02.02.01.0034/ 1.02.02.2.02.15</t>
  </si>
  <si>
    <t>Baz Honor Juru Masak PMT Lokal III</t>
  </si>
  <si>
    <t>Ppn Belanja PMT Lokal III</t>
  </si>
  <si>
    <t>Honor Juru Masak PMT Lokal III Eko Ernawati</t>
  </si>
  <si>
    <t>Honor Juru Masak PMT Lokal III Suparmi</t>
  </si>
  <si>
    <t>Pph Belanja PMT Lokal III</t>
  </si>
  <si>
    <t>Belanja PMT Lokal III CV TULIP MAS</t>
  </si>
  <si>
    <t>Pph Belanja Honor juru masak PMT Lokal III</t>
  </si>
  <si>
    <r>
      <t>NOMOR :8/VIII/SPTJB-BOK/100.02</t>
    </r>
    <r>
      <rPr>
        <sz val="14"/>
        <rFont val="Times New Roman"/>
        <family val="1"/>
      </rPr>
      <t>.021</t>
    </r>
  </si>
  <si>
    <r>
      <t>NOMOR :9/IX/SPTJB-BOK/100.02</t>
    </r>
    <r>
      <rPr>
        <sz val="14"/>
        <rFont val="Times New Roman"/>
        <family val="1"/>
      </rPr>
      <t>.021</t>
    </r>
  </si>
  <si>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September tahun anggaran 2024 dengan rincian sebagai berikut:</t>
  </si>
  <si>
    <r>
      <t xml:space="preserve">Bersama ini kami laporkan realisasi pendapatan Dana BOK Puskesmas untuk bulan </t>
    </r>
    <r>
      <rPr>
        <b/>
        <sz val="11"/>
        <rFont val="Arial"/>
        <family val="2"/>
      </rPr>
      <t xml:space="preserve">September </t>
    </r>
    <r>
      <rPr>
        <sz val="11"/>
        <rFont val="Arial"/>
        <family val="2"/>
      </rPr>
      <t xml:space="preserve">tahun </t>
    </r>
    <r>
      <rPr>
        <b/>
        <sz val="11"/>
        <rFont val="Arial"/>
        <family val="2"/>
      </rPr>
      <t xml:space="preserve">2024 </t>
    </r>
    <r>
      <rPr>
        <sz val="11"/>
        <rFont val="Arial"/>
        <family val="2"/>
      </rPr>
      <t>sebagai berikut:</t>
    </r>
  </si>
  <si>
    <r>
      <t>Pada hari ini</t>
    </r>
    <r>
      <rPr>
        <b/>
        <sz val="11"/>
        <color theme="1"/>
        <rFont val="Times New Roman"/>
        <family val="1"/>
      </rPr>
      <t xml:space="preserve"> Senin </t>
    </r>
    <r>
      <rPr>
        <sz val="11"/>
        <color theme="1"/>
        <rFont val="Times New Roman"/>
        <family val="1"/>
      </rPr>
      <t xml:space="preserve"> Tanggal </t>
    </r>
    <r>
      <rPr>
        <b/>
        <sz val="11"/>
        <color theme="1"/>
        <rFont val="Times New Roman"/>
        <family val="1"/>
      </rPr>
      <t xml:space="preserve">Tiga Puluh  </t>
    </r>
    <r>
      <rPr>
        <sz val="11"/>
        <color theme="1"/>
        <rFont val="Times New Roman"/>
        <family val="1"/>
      </rPr>
      <t xml:space="preserve">Bulan September Tahun </t>
    </r>
    <r>
      <rPr>
        <b/>
        <sz val="11"/>
        <color theme="1"/>
        <rFont val="Times New Roman"/>
        <family val="1"/>
      </rPr>
      <t>Dua Ribu Dua Puluh Empat</t>
    </r>
    <r>
      <rPr>
        <sz val="11"/>
        <color theme="1"/>
        <rFont val="Times New Roman"/>
        <family val="1"/>
      </rPr>
      <t>, saya yang bertanda tangan di bawah ini :</t>
    </r>
  </si>
  <si>
    <t>Pembayaran Pph Belanja Honor juru masak PMT Lokal III</t>
  </si>
  <si>
    <t xml:space="preserve">                                                                                                                                                                                                                                                                                                                                                                                                                                                                                                                                                                                                                                                                                                                                                                                                                                                                                                                                                                                                                                                                                                                                                                                                                                                                                                                                                                                                                                                                                                                                                                                                                                                                                                                                                                                                                                                                                                                                                                                                                                                                                                                                                                                                                                                                                                                                                                                                                                                                                                                                                                                                                                                                                                                                                                                                                                                                                                                                                                                                                                                                                                                                                                                                                                                                                                                                                                                                                                                                                                                                                                                                                                                                                                                                                                                                                                                                                                                                                                                                                                                                                                                                                                                                                                                                                                                                                                                                                                                                                                                                                                                                                                                                                                                                                                                                                                                                                                                                                                                                                                                                                                                                                                                                                                                                                                                                                                                                                                                                                                                                                                                                                                                                                                                                                                                                                                                                                                                                                                                                                                                                                                                                                                                                                                                                                                                                                                                                                                                                                                                                                                                                                                                                                                                                                                                                                                                                                                                                                                                                                                                                                                                                                                                                                                                                                                                                                                                                                                                                                                                 </t>
  </si>
  <si>
    <t>Setor Pembayaran Pph Belanja Honor Juru masak PMT Lokal III</t>
  </si>
  <si>
    <t>BULAN OKTOBER 2024</t>
  </si>
  <si>
    <t>BULAN SEPTEMBER 2024</t>
  </si>
  <si>
    <t>Saldo awal Oktober 2024</t>
  </si>
  <si>
    <t>440/004/SP2B-Bukuan/01.02.01/X/2024</t>
  </si>
  <si>
    <t>Pengelolaan Pelayanan kesehatan penyakit menular dan tidak menular</t>
  </si>
  <si>
    <t>Pengelolaan pelayanan kesehatan orang dengan HIV (ODHIV)</t>
  </si>
  <si>
    <t>Pengelolaan pelayanan kesehatan orang dengan Resiko terinfeksi HIV</t>
  </si>
  <si>
    <t>440/344/SP2B-pkm-kesmas/01.02.01/IX/2024</t>
  </si>
  <si>
    <t>Pengelolaan kesehatan lingkungan</t>
  </si>
  <si>
    <t>Samarinda, 31 Oktober 2024</t>
  </si>
  <si>
    <r>
      <t xml:space="preserve">Bersama ini kami laporkan realisasi pendapatan Dana BOK Puskesmas untuk bulan </t>
    </r>
    <r>
      <rPr>
        <b/>
        <sz val="11"/>
        <rFont val="Arial"/>
        <family val="2"/>
      </rPr>
      <t xml:space="preserve">Oktober </t>
    </r>
    <r>
      <rPr>
        <sz val="11"/>
        <rFont val="Arial"/>
        <family val="2"/>
      </rPr>
      <t xml:space="preserve">tahun </t>
    </r>
    <r>
      <rPr>
        <b/>
        <sz val="11"/>
        <rFont val="Arial"/>
        <family val="2"/>
      </rPr>
      <t xml:space="preserve">2024 </t>
    </r>
    <r>
      <rPr>
        <sz val="11"/>
        <rFont val="Arial"/>
        <family val="2"/>
      </rPr>
      <t>sebagai berikut:</t>
    </r>
  </si>
  <si>
    <r>
      <t>Bersama ini kami laporkan realisasi belanja Dana BOK Puskesmas untuk bulan Oktober</t>
    </r>
    <r>
      <rPr>
        <b/>
        <sz val="11"/>
        <rFont val="Arial"/>
        <family val="2"/>
      </rPr>
      <t xml:space="preserve"> </t>
    </r>
    <r>
      <rPr>
        <sz val="11"/>
        <rFont val="Arial"/>
        <family val="2"/>
      </rPr>
      <t xml:space="preserve">tahun </t>
    </r>
    <r>
      <rPr>
        <b/>
        <sz val="11"/>
        <rFont val="Arial"/>
        <family val="2"/>
      </rPr>
      <t xml:space="preserve">2024 </t>
    </r>
    <r>
      <rPr>
        <sz val="11"/>
        <rFont val="Arial"/>
        <family val="2"/>
      </rPr>
      <t>sebagai berikut:</t>
    </r>
  </si>
  <si>
    <t>24 Oktober 2024</t>
  </si>
  <si>
    <t>001/BKM/BOK/1.02.01.01/X/2024</t>
  </si>
  <si>
    <t>002/BKM/BOK/1.02.01.01/X/2024</t>
  </si>
  <si>
    <t>Pada hari ini Rabu , tanggal Tiga Puluh satu bulan Oktober Tahun 2024. Buku Kas Bendahara BOK/DAK Non Fisik ditutup dengan keadaan kas sebagai berikut :</t>
  </si>
  <si>
    <t>Pada hari ini Rabu , tanggal Tiga Puluh  bulan September Tahun 2024. Buku Kas Bendahara BOK/DAK Non Fisik ditutup dengan keadaan kas sebagai berikut :</t>
  </si>
  <si>
    <t>Pada hari ini Rabu , tanggal Tiga Puluh satu bulan Agustus Tahun 2024. Buku Kas Bendahara BOK/DAK Non Fisik ditutup dengan keadaan kas sebagai berikut :</t>
  </si>
  <si>
    <r>
      <t>NOMOR : 10/X/SPTJB-BOK/100.02</t>
    </r>
    <r>
      <rPr>
        <sz val="14"/>
        <rFont val="Times New Roman"/>
        <family val="1"/>
      </rPr>
      <t>.021</t>
    </r>
  </si>
  <si>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Oktober tahun anggaran 2024 dengan rincian sebagai berikut:</t>
  </si>
  <si>
    <t>BULAN NOVEMBER 2024</t>
  </si>
  <si>
    <t>001/BKM/BOK/1.02.01.01/XI/2024</t>
  </si>
  <si>
    <t>440/356/SP2B-pkm-kesmas/01.02.01/X/2024</t>
  </si>
  <si>
    <t>pph makan minum Kesehatan Ibu</t>
  </si>
  <si>
    <t>pph makan minum Manajeman Puskesmas</t>
  </si>
  <si>
    <t>Makan minum Manajeman Puskesmas III</t>
  </si>
  <si>
    <t>Makan minum Kesehatan Ibu II</t>
  </si>
  <si>
    <t>Pengelolaan Pelayanan Kesehatan pada Usia Pendidikan Dasar TW III</t>
  </si>
  <si>
    <t>Pengelolaan Pelayanan Kesehatan Ibu Hamil TW III</t>
  </si>
  <si>
    <t>Pelayanan  Kesehatan  Gizi Mayarakat TW III</t>
  </si>
  <si>
    <t>Insentif UKM ASN domestic</t>
  </si>
  <si>
    <t xml:space="preserve">Insentif UKM ASN </t>
  </si>
  <si>
    <t xml:space="preserve">Insentif UKM NON ASN </t>
  </si>
  <si>
    <t>Pada hari ini Sabtu , tanggal Tiga Puluh  bulan November Tahun 2024. Buku Kas Bendahara BOK/DAK Non Fisik ditutup dengan keadaan kas sebagai berikut :</t>
  </si>
  <si>
    <t>Samarinda, 30 November 2024</t>
  </si>
  <si>
    <t>Jasa Giro Bulan Agustus Penerimaan negara</t>
  </si>
  <si>
    <t>Jasa Giro Bulan Oktober Penerimaan negara</t>
  </si>
  <si>
    <t>Jasa Giro Bulan September Penerimaan negara</t>
  </si>
  <si>
    <t>5.1.01.03.06.001/                1.02.02.2.02.33</t>
  </si>
  <si>
    <t>5.1.02.02.01.0014/                 1.02.02.2.02.33</t>
  </si>
  <si>
    <t>440/359/SP2B-pkm-kesmas/01.02.01/X/2024</t>
  </si>
  <si>
    <t>Pengelolaan Pelayanan Kesehatan Ibu Hamil  Domestic a/n Sri Purwanti</t>
  </si>
  <si>
    <t>Pengelolaan kesehatan lingkungan a/n Ratnawati</t>
  </si>
  <si>
    <r>
      <t>NOMOR : 11/IX/SPTJB-BOK/100.02</t>
    </r>
    <r>
      <rPr>
        <sz val="14"/>
        <rFont val="Times New Roman"/>
        <family val="1"/>
      </rPr>
      <t>.021</t>
    </r>
  </si>
  <si>
    <t>Saya yang bertanda tangan dibawah ini menyatakan bahwa bertanggung  jawab secara formal dan  material atas kebenaran realisasi penerimaan dan pengeluaran  Dana BOK Puskesmas serta kebenaran  perhitungan  dan  setoran  pajak  yang  telah  dipungut atas  penggunaan  Dana  BOK Puskesmas pada Bulan November tahun anggaran 2024 dengan rincian sebagai berikut:</t>
  </si>
  <si>
    <r>
      <t xml:space="preserve">Bersama ini kami laporkan realisasi pendapatan Dana BOK Puskesmas untuk bulan </t>
    </r>
    <r>
      <rPr>
        <b/>
        <sz val="11"/>
        <rFont val="Arial"/>
        <family val="2"/>
      </rPr>
      <t xml:space="preserve">November </t>
    </r>
    <r>
      <rPr>
        <sz val="11"/>
        <rFont val="Arial"/>
        <family val="2"/>
      </rPr>
      <t xml:space="preserve">tahun </t>
    </r>
    <r>
      <rPr>
        <b/>
        <sz val="11"/>
        <rFont val="Arial"/>
        <family val="2"/>
      </rPr>
      <t xml:space="preserve">2024 </t>
    </r>
    <r>
      <rPr>
        <sz val="11"/>
        <rFont val="Arial"/>
        <family val="2"/>
      </rPr>
      <t>sebagai berikut:</t>
    </r>
  </si>
  <si>
    <r>
      <t>Bersama ini kami laporkan realisasi belanja Dana BOK Puskesmas untuk bulan November</t>
    </r>
    <r>
      <rPr>
        <b/>
        <sz val="11"/>
        <rFont val="Arial"/>
        <family val="2"/>
      </rPr>
      <t xml:space="preserve"> </t>
    </r>
    <r>
      <rPr>
        <sz val="11"/>
        <rFont val="Arial"/>
        <family val="2"/>
      </rPr>
      <t xml:space="preserve">tahun </t>
    </r>
    <r>
      <rPr>
        <b/>
        <sz val="11"/>
        <rFont val="Arial"/>
        <family val="2"/>
      </rPr>
      <t xml:space="preserve">2024 </t>
    </r>
    <r>
      <rPr>
        <sz val="11"/>
        <rFont val="Arial"/>
        <family val="2"/>
      </rPr>
      <t>sebagai berikut:</t>
    </r>
  </si>
  <si>
    <t>BULAN DESEMBER 2024</t>
  </si>
  <si>
    <t>001/BKM/BOK/1.02.01.01/XII/2024</t>
  </si>
  <si>
    <t>Makan minum Manajeman Puskesmas II</t>
  </si>
  <si>
    <t>Makan minum Kesehatan Ibu III</t>
  </si>
  <si>
    <t>PPH Makan minum Manajeman Puskesmas III</t>
  </si>
  <si>
    <t>Pengelolaan Pelayanan Kesehatan Gizi Masyarakat TW IV</t>
  </si>
  <si>
    <t>PPH Pengelolaan Pelayanan Kesehatan Ibu Hamil TW III</t>
  </si>
  <si>
    <t>PPH Makan minum Pengelolaan Surveiland Kesehatan II</t>
  </si>
  <si>
    <t>Makan minum Pengelolaan Surveiland Kesehatan II</t>
  </si>
  <si>
    <t>Pada hari ini Sabtu , tanggal Tiga Puluh  bulan Desember Tahun 2024. Buku Kas Bendahara BOK/DAK Non Fisik ditutup dengan keadaan kas sebagai berikut :</t>
  </si>
  <si>
    <t>002/BKM/BOK/1.02.01.01/XII/2024</t>
  </si>
  <si>
    <t>Samarinda, 31 Desember 2024</t>
  </si>
  <si>
    <t>Investigasi Awal Kejadian Tidak Diharapkan (Kejadian Ikutan Pasca Imunisasi dan Pemberian Obat Massal) a/n Puspitasari</t>
  </si>
  <si>
    <t>Investigasi Awal Kejadian Tidak Diharapkan (Kejadian Ikutan Pasca Imunisasi dan Pemberian Obat Massal) Domestic Bankkaltimtara kader</t>
  </si>
  <si>
    <t xml:space="preserve">Makan minum Pengelolaan Surveiland Kesehatan </t>
  </si>
  <si>
    <t>Pengelolaan Pelayanan kesehatan penyakit menular dan tidak menular Domestic</t>
  </si>
  <si>
    <t>5.1.02.04.01.0033/ 1.02.02.2.02.33</t>
  </si>
  <si>
    <t>Manajeman Operasional Puskesmas kegiatan Kunjungan Kader Poyandu Domestic</t>
  </si>
  <si>
    <t>PPH Pengelolaan Pelayanan Kesehatan Ibu Hamil TW IV</t>
  </si>
  <si>
    <t>5.1.02.04.01.0003/ 1.02.02.2.02.18</t>
  </si>
  <si>
    <t>PPH Pengelolaan Pelayanan Kesehatan Ibu Hamil TW IV Domestik bankaltimtara</t>
  </si>
  <si>
    <t>Manajeman Operasional Puskesmas kegiatan Kunjungan Kader Poyandu &amp; ILP</t>
  </si>
  <si>
    <t>Pengelolaan Pelayanan Kesehatan pada Usia Pendidikan Dasar Tw III</t>
  </si>
  <si>
    <t>Pengelolaan Kesehatan Orang Terduga TBC TW 3</t>
  </si>
  <si>
    <t>Pengelolaan Kesehatan Orang Terduga TBC TW 3 Domestik a/n Umi Kulsum</t>
  </si>
  <si>
    <t>Pengelolaan Kesehatan Orang Terduga TBC TW 3 Domestik a/n Sunarsih</t>
  </si>
  <si>
    <t>Pengelolaan Kesehatan Orang Terduga TBC TW 3 Domestik Bankatimtara</t>
  </si>
  <si>
    <t>Makan minum Kesehatan Ibu IV</t>
  </si>
  <si>
    <t>PPH Makan minum Kesehatan Ibu IV</t>
  </si>
  <si>
    <t>Insentif UKM ASN domestic Bankaltimtara</t>
  </si>
  <si>
    <t>Pengelolaan Pelayanan Kesehatan Ibu hamil IV</t>
  </si>
  <si>
    <t>Pengelolaan Surveiland Kesehatan Validasi Data Usia Lanjut</t>
  </si>
  <si>
    <t>Pengelolaan Kesehatan Orang Terduga TBC TW 4 Domestik Bankatimtara</t>
  </si>
  <si>
    <t>Pengelolaan Pelayanan Kesehatan pada Usia Pendidikan Dasar Tw IV</t>
  </si>
  <si>
    <t>Pengelolaan Pelayanan Kesehatan  Gizi Mayarakat TW IV</t>
  </si>
  <si>
    <t>Pengelolaan Pelayanan Kesehatan Ibu hamil IV Domestik Sri purwanti</t>
  </si>
  <si>
    <t>Pengelolaan Surveiland Kesehatan Tw IV</t>
  </si>
  <si>
    <t>Pengelolaan Pelayanan kesehatan penyakit menular dan tidak menular Tw IV</t>
  </si>
  <si>
    <t xml:space="preserve">Pengelolaan Kesehatan Orang Terduga TBC TW 4 </t>
  </si>
  <si>
    <t xml:space="preserve">Pengelolaan kesehatan lingkungan </t>
  </si>
  <si>
    <t>Saldo awal Desember 2024</t>
  </si>
  <si>
    <t>440/415/SP2B-pkm-kesmas/01.02.01/XI/2024</t>
  </si>
  <si>
    <t>440/005/SP2B-Bukuan/01.02.01/XI/2024</t>
  </si>
  <si>
    <t>440/394/SP2B-pkm-kesmas/01.02.01/XI/2024</t>
  </si>
  <si>
    <t>440/415/SP2B-pkm-kesmas/01.02.01/XI/20254</t>
  </si>
  <si>
    <t>440/385/SP2B-pkm-kesmas/01.02.01/XI/2024</t>
  </si>
  <si>
    <t>440/454/SP2B-pkm-kesmas/01.02.01/XII/2024</t>
  </si>
  <si>
    <t>440/006/SP2B-Bukuan/01.02.01/XII/2024</t>
  </si>
  <si>
    <r>
      <t>NOMOR : 12/XII/SPTJB-BOK/100.02</t>
    </r>
    <r>
      <rPr>
        <sz val="14"/>
        <rFont val="Times New Roman"/>
        <family val="1"/>
      </rPr>
      <t>.021</t>
    </r>
  </si>
  <si>
    <r>
      <t xml:space="preserve">Bersama ini kami laporkan realisasi pendapatan Dana BOK Puskesmas untuk bulan </t>
    </r>
    <r>
      <rPr>
        <b/>
        <sz val="11"/>
        <rFont val="Arial"/>
        <family val="2"/>
      </rPr>
      <t xml:space="preserve">Desember </t>
    </r>
    <r>
      <rPr>
        <sz val="11"/>
        <rFont val="Arial"/>
        <family val="2"/>
      </rPr>
      <t xml:space="preserve">tahun </t>
    </r>
    <r>
      <rPr>
        <b/>
        <sz val="11"/>
        <rFont val="Arial"/>
        <family val="2"/>
      </rPr>
      <t xml:space="preserve">2024 </t>
    </r>
    <r>
      <rPr>
        <sz val="11"/>
        <rFont val="Arial"/>
        <family val="2"/>
      </rPr>
      <t>sebagai berikut:</t>
    </r>
  </si>
  <si>
    <r>
      <t>Bersama ini kami laporkan realisasi belanja Dana BOK Puskesmas untuk bulan Desember</t>
    </r>
    <r>
      <rPr>
        <b/>
        <sz val="11"/>
        <rFont val="Arial"/>
        <family val="2"/>
      </rPr>
      <t xml:space="preserve"> </t>
    </r>
    <r>
      <rPr>
        <sz val="11"/>
        <rFont val="Arial"/>
        <family val="2"/>
      </rPr>
      <t xml:space="preserve">tahun </t>
    </r>
    <r>
      <rPr>
        <b/>
        <sz val="11"/>
        <rFont val="Arial"/>
        <family val="2"/>
      </rPr>
      <t xml:space="preserve">2024 </t>
    </r>
    <r>
      <rPr>
        <sz val="11"/>
        <rFont val="Arial"/>
        <family val="2"/>
      </rPr>
      <t>sebagai berikut:</t>
    </r>
  </si>
  <si>
    <r>
      <t xml:space="preserve">Bersama ini kami laporkan realisasi belanja Dana BOK Puskesmas untuk bulan </t>
    </r>
    <r>
      <rPr>
        <b/>
        <sz val="11"/>
        <rFont val="Arial"/>
        <family val="2"/>
      </rPr>
      <t xml:space="preserve">September </t>
    </r>
    <r>
      <rPr>
        <sz val="11"/>
        <rFont val="Arial"/>
        <family val="2"/>
      </rPr>
      <t xml:space="preserve">tahun </t>
    </r>
    <r>
      <rPr>
        <b/>
        <sz val="11"/>
        <rFont val="Arial"/>
        <family val="2"/>
      </rPr>
      <t xml:space="preserve">2024 </t>
    </r>
    <r>
      <rPr>
        <sz val="11"/>
        <rFont val="Arial"/>
        <family val="2"/>
      </rPr>
      <t>sebagai berikut:</t>
    </r>
  </si>
  <si>
    <t>28 Desember 2024</t>
  </si>
  <si>
    <t>003/BKM/BOK/1.02.01.01/XII/2024</t>
  </si>
  <si>
    <t>24 Desember 2024</t>
  </si>
  <si>
    <t>004/BKM/BOK/1.02.01.01/XII/2024</t>
  </si>
  <si>
    <t>Bunga Debet</t>
  </si>
  <si>
    <t>Jasa Giro Bulan Noveber Penerimaan negara</t>
  </si>
  <si>
    <r>
      <t>Pada hari ini</t>
    </r>
    <r>
      <rPr>
        <b/>
        <sz val="11"/>
        <color theme="1"/>
        <rFont val="Times New Roman"/>
        <family val="1"/>
      </rPr>
      <t xml:space="preserve"> Selasa </t>
    </r>
    <r>
      <rPr>
        <sz val="11"/>
        <color theme="1"/>
        <rFont val="Times New Roman"/>
        <family val="1"/>
      </rPr>
      <t xml:space="preserve">Tanggal </t>
    </r>
    <r>
      <rPr>
        <b/>
        <sz val="11"/>
        <color theme="1"/>
        <rFont val="Times New Roman"/>
        <family val="1"/>
      </rPr>
      <t xml:space="preserve">Tiga Puluh Satu </t>
    </r>
    <r>
      <rPr>
        <sz val="11"/>
        <color theme="1"/>
        <rFont val="Times New Roman"/>
        <family val="1"/>
      </rPr>
      <t xml:space="preserve">Bulan Desember Tahun </t>
    </r>
    <r>
      <rPr>
        <b/>
        <sz val="11"/>
        <color theme="1"/>
        <rFont val="Times New Roman"/>
        <family val="1"/>
      </rPr>
      <t>Dua Ribu Dua Puluh Empat</t>
    </r>
    <r>
      <rPr>
        <sz val="11"/>
        <color theme="1"/>
        <rFont val="Times New Roman"/>
        <family val="1"/>
      </rPr>
      <t>, saya yang bertanda tangan di bawah ini :</t>
    </r>
  </si>
  <si>
    <t xml:space="preserve">,,        </t>
  </si>
  <si>
    <t>5.1.02.02.01.0014/1.02.02.2.02.33</t>
  </si>
  <si>
    <t>5.1.01.03.06.001/1.02.02.2.02.33</t>
  </si>
  <si>
    <t>Pph Insentif UKM ASN semester I</t>
  </si>
  <si>
    <t>Zakat Insentif UKM Non ASN semester I</t>
  </si>
  <si>
    <t>Zakat Insentif UKM ASN  semester I</t>
  </si>
  <si>
    <t>Zakat Insentif UKM ASN II</t>
  </si>
  <si>
    <t>Zakat Insentif UKM NON ASN II</t>
  </si>
  <si>
    <t>Pajak  Insentif UKM ASN II</t>
  </si>
  <si>
    <t>Pajak  Insentif UKM NON ASN II</t>
  </si>
  <si>
    <t>Pph Insentif UKM NON ASN semester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</si>
</sst>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p&quot;#,##0.00;[Red]\-&quot;Rp&quot;#,##0.00"/>
    <numFmt numFmtId="42" formatCode="_-&quot;Rp&quot;* #,##0_-;\-&quot;Rp&quot;* #,##0_-;_-&quot;Rp&quot;* &quot;-&quot;_-;_-@_-"/>
    <numFmt numFmtId="44" formatCode="_-&quot;Rp&quot;* #,##0.00_-;\-&quot;Rp&quot;* #,##0.00_-;_-&quot;Rp&quot;* &quot;-&quot;??_-;_-@_-"/>
    <numFmt numFmtId="43" formatCode="_-* #,##0.00_-;\-* #,##0.00_-;_-* &quot;-&quot;??_-;_-@_-"/>
    <numFmt numFmtId="164" formatCode="_(* #,##0_);_(* \(#,##0\);_(* &quot;-&quot;_);_(@_)"/>
    <numFmt numFmtId="165" formatCode="_(* #,##0.00_);_(* \(#,##0.00\);_(* &quot;-&quot;??_);_(@_)"/>
    <numFmt numFmtId="166" formatCode="_(&quot;Rp&quot;* #,##0.00_);_(&quot;Rp&quot;* \(#,##0.00\);_(&quot;Rp&quot;* &quot;-&quot;_);_(@_)"/>
    <numFmt numFmtId="167" formatCode="_(&quot;Rp&quot;* #,##0_);_(&quot;Rp&quot;* \(#,##0\);_(&quot;Rp&quot;* &quot;-&quot;_);_(@_)"/>
    <numFmt numFmtId="168" formatCode="_([$Rp-421]* #,##0_);_([$Rp-421]* \(#,##0\);_([$Rp-421]* &quot;-&quot;_);_(@_)"/>
    <numFmt numFmtId="169" formatCode="[$-421]dd\ mmmm\ yyyy;@"/>
    <numFmt numFmtId="170" formatCode="_([$Rp-421]* #,##0.00_);_([$Rp-421]* \(#,##0.00\);_([$Rp-421]* &quot;-&quot;??_);_(@_)"/>
    <numFmt numFmtId="171" formatCode="[$Rp-421]#,##0.00;\-[$Rp-421]#,##0.00"/>
    <numFmt numFmtId="172" formatCode="dd/mm/yyyy;@"/>
    <numFmt numFmtId="173" formatCode="_-* #,##0_-;\-* #,##0_-;_-* &quot;-&quot;??_-;_-@_-"/>
    <numFmt numFmtId="174" formatCode="_-&quot;Rp&quot;* #,##0_-;\-&quot;Rp&quot;* #,##0_-;_-&quot;Rp&quot;* &quot;-&quot;??_-;_-@_-"/>
  </numFmts>
  <fonts count="68" x14ac:knownFonts="1">
    <font>
      <sz val="11"/>
      <color theme="1"/>
      <name val="Calibri"/>
      <charset val="1"/>
      <scheme val="minor"/>
    </font>
    <font>
      <sz val="11"/>
      <color theme="1"/>
      <name val="Calibri"/>
      <family val="2"/>
      <scheme val="minor"/>
    </font>
    <font>
      <sz val="11"/>
      <color theme="1"/>
      <name val="Calibri"/>
      <family val="2"/>
      <scheme val="minor"/>
    </font>
    <font>
      <sz val="10"/>
      <color rgb="FF000000"/>
      <name val="Times New Roman"/>
      <family val="1"/>
    </font>
    <font>
      <b/>
      <sz val="7.5"/>
      <name val="Times New Roman"/>
      <family val="1"/>
    </font>
    <font>
      <sz val="7.5"/>
      <color rgb="FF000000"/>
      <name val="Times New Roman"/>
      <family val="1"/>
    </font>
    <font>
      <sz val="7.5"/>
      <name val="Times New Roman"/>
      <family val="1"/>
    </font>
    <font>
      <b/>
      <sz val="7.5"/>
      <color rgb="FF000000"/>
      <name val="Times New Roman"/>
      <family val="1"/>
    </font>
    <font>
      <sz val="10"/>
      <color theme="1"/>
      <name val="Arial"/>
      <family val="2"/>
    </font>
    <font>
      <u/>
      <sz val="10"/>
      <color theme="1"/>
      <name val="Arial"/>
      <family val="2"/>
    </font>
    <font>
      <sz val="14"/>
      <color theme="1"/>
      <name val="Arial"/>
      <family val="2"/>
    </font>
    <font>
      <b/>
      <sz val="10"/>
      <color theme="1"/>
      <name val="Arial"/>
      <family val="2"/>
    </font>
    <font>
      <sz val="11"/>
      <color theme="1"/>
      <name val="Times New Roman"/>
      <family val="1"/>
    </font>
    <font>
      <sz val="12"/>
      <color theme="1"/>
      <name val="Arial"/>
      <family val="2"/>
    </font>
    <font>
      <sz val="11"/>
      <color theme="1"/>
      <name val="Arial"/>
      <family val="2"/>
    </font>
    <font>
      <b/>
      <sz val="11"/>
      <color theme="1"/>
      <name val="Arial"/>
      <family val="2"/>
    </font>
    <font>
      <sz val="11"/>
      <color theme="1"/>
      <name val="Arial"/>
      <family val="2"/>
    </font>
    <font>
      <b/>
      <sz val="11"/>
      <color theme="1"/>
      <name val="Arial"/>
      <family val="2"/>
    </font>
    <font>
      <sz val="11"/>
      <name val="Arial"/>
      <family val="2"/>
    </font>
    <font>
      <sz val="11"/>
      <color rgb="FF000000"/>
      <name val="Arial"/>
      <family val="2"/>
    </font>
    <font>
      <sz val="11"/>
      <name val="Arial"/>
      <family val="2"/>
    </font>
    <font>
      <b/>
      <sz val="11"/>
      <name val="Arial"/>
      <family val="2"/>
    </font>
    <font>
      <sz val="11"/>
      <color rgb="FF000000"/>
      <name val="Arial"/>
      <family val="2"/>
    </font>
    <font>
      <b/>
      <sz val="11"/>
      <color rgb="FF000000"/>
      <name val="Arial"/>
      <family val="2"/>
    </font>
    <font>
      <u/>
      <sz val="11"/>
      <color theme="1"/>
      <name val="Arial"/>
      <family val="2"/>
    </font>
    <font>
      <sz val="10"/>
      <color rgb="FF000000"/>
      <name val="Arial"/>
      <family val="2"/>
    </font>
    <font>
      <sz val="10"/>
      <name val="Arial"/>
      <family val="2"/>
    </font>
    <font>
      <b/>
      <sz val="10"/>
      <name val="Arial"/>
      <family val="2"/>
    </font>
    <font>
      <u/>
      <sz val="10"/>
      <name val="Arial"/>
      <family val="2"/>
    </font>
    <font>
      <sz val="14"/>
      <color theme="1"/>
      <name val="Times New Roman"/>
      <family val="1"/>
    </font>
    <font>
      <sz val="10"/>
      <color theme="1"/>
      <name val="Times New Roman"/>
      <family val="1"/>
    </font>
    <font>
      <i/>
      <sz val="11"/>
      <color theme="1"/>
      <name val="Arial"/>
      <family val="2"/>
    </font>
    <font>
      <sz val="11"/>
      <color theme="1"/>
      <name val="Calibri"/>
      <family val="2"/>
      <scheme val="minor"/>
    </font>
    <font>
      <vertAlign val="superscript"/>
      <sz val="7.5"/>
      <name val="Times New Roman"/>
      <family val="1"/>
    </font>
    <font>
      <u/>
      <sz val="7.5"/>
      <name val="Times New Roman"/>
      <family val="1"/>
    </font>
    <font>
      <sz val="14"/>
      <name val="Times New Roman"/>
      <family val="1"/>
    </font>
    <font>
      <sz val="11"/>
      <color theme="1"/>
      <name val="Calibri"/>
      <family val="2"/>
      <scheme val="minor"/>
    </font>
    <font>
      <u/>
      <sz val="12"/>
      <color theme="1"/>
      <name val="Arial"/>
      <family val="2"/>
    </font>
    <font>
      <sz val="12"/>
      <color theme="1"/>
      <name val="Arial"/>
      <family val="2"/>
    </font>
    <font>
      <u/>
      <sz val="11"/>
      <color theme="1"/>
      <name val="Arial"/>
      <family val="2"/>
    </font>
    <font>
      <sz val="11"/>
      <color theme="1"/>
      <name val="Arial"/>
      <family val="2"/>
    </font>
    <font>
      <b/>
      <sz val="14"/>
      <color theme="1"/>
      <name val="Arial"/>
      <family val="2"/>
    </font>
    <font>
      <b/>
      <sz val="14"/>
      <color theme="1"/>
      <name val="Cambria"/>
      <family val="1"/>
    </font>
    <font>
      <b/>
      <sz val="18"/>
      <color theme="1"/>
      <name val="Arial"/>
      <family val="2"/>
    </font>
    <font>
      <sz val="11"/>
      <color theme="1"/>
      <name val="Times New Roman"/>
      <family val="1"/>
    </font>
    <font>
      <b/>
      <sz val="18"/>
      <name val="Times New Roman"/>
      <family val="1"/>
    </font>
    <font>
      <b/>
      <sz val="29"/>
      <name val="Times New Roman"/>
      <family val="1"/>
    </font>
    <font>
      <b/>
      <u/>
      <sz val="16"/>
      <color theme="1"/>
      <name val="Times New Roman"/>
      <family val="1"/>
    </font>
    <font>
      <b/>
      <sz val="11"/>
      <color theme="1"/>
      <name val="Times New Roman"/>
      <family val="1"/>
    </font>
    <font>
      <sz val="11"/>
      <name val="Times New Roman"/>
      <family val="1"/>
    </font>
    <font>
      <sz val="11"/>
      <name val="Arial"/>
      <family val="2"/>
    </font>
    <font>
      <b/>
      <u/>
      <sz val="11"/>
      <color theme="1"/>
      <name val="Times New Roman"/>
      <family val="1"/>
    </font>
    <font>
      <b/>
      <sz val="18"/>
      <color theme="1"/>
      <name val="Cambria"/>
      <family val="1"/>
    </font>
    <font>
      <b/>
      <i/>
      <u/>
      <sz val="17"/>
      <color theme="1"/>
      <name val="Arial"/>
      <family val="2"/>
    </font>
    <font>
      <b/>
      <sz val="12"/>
      <color theme="1"/>
      <name val="Times New Roman"/>
      <family val="1"/>
    </font>
    <font>
      <sz val="12"/>
      <color theme="1"/>
      <name val="Times New Roman"/>
      <family val="1"/>
    </font>
    <font>
      <b/>
      <sz val="12"/>
      <color theme="1"/>
      <name val="Arial"/>
      <family val="2"/>
    </font>
    <font>
      <u/>
      <sz val="11"/>
      <name val="Arial"/>
      <family val="2"/>
    </font>
    <font>
      <u/>
      <sz val="11"/>
      <color theme="10"/>
      <name val="Calibri"/>
      <family val="2"/>
      <scheme val="minor"/>
    </font>
    <font>
      <sz val="16"/>
      <color theme="1"/>
      <name val="Arial"/>
      <family val="2"/>
    </font>
    <font>
      <b/>
      <sz val="20"/>
      <color theme="1"/>
      <name val="Arial"/>
      <family val="2"/>
    </font>
    <font>
      <sz val="20"/>
      <color theme="1"/>
      <name val="Arial"/>
      <family val="2"/>
    </font>
    <font>
      <sz val="6"/>
      <color theme="1"/>
      <name val="Arial"/>
      <family val="2"/>
    </font>
    <font>
      <b/>
      <u/>
      <sz val="16"/>
      <color theme="1"/>
      <name val="Calibri"/>
      <family val="2"/>
      <scheme val="minor"/>
    </font>
    <font>
      <sz val="9"/>
      <color theme="1"/>
      <name val="Arial"/>
      <family val="2"/>
    </font>
    <font>
      <sz val="8"/>
      <color theme="1"/>
      <name val="Arial"/>
      <family val="2"/>
    </font>
    <font>
      <sz val="8"/>
      <name val="Calibri"/>
      <family val="2"/>
      <scheme val="minor"/>
    </font>
    <font>
      <sz val="10"/>
      <color rgb="FF000000"/>
      <name val="Calibri"/>
      <family val="2"/>
      <scheme val="minor"/>
    </font>
  </fonts>
  <fills count="7">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s>
  <borders count="1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hair">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auto="1"/>
      </left>
      <right/>
      <top style="medium">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style="medium">
        <color auto="1"/>
      </left>
      <right/>
      <top style="dotted">
        <color auto="1"/>
      </top>
      <bottom/>
      <diagonal/>
    </border>
    <border>
      <left/>
      <right/>
      <top style="dotted">
        <color auto="1"/>
      </top>
      <bottom/>
      <diagonal/>
    </border>
    <border>
      <left style="thin">
        <color auto="1"/>
      </left>
      <right/>
      <top style="dotted">
        <color auto="1"/>
      </top>
      <bottom/>
      <diagonal/>
    </border>
    <border>
      <left style="medium">
        <color auto="1"/>
      </left>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style="dotted">
        <color auto="1"/>
      </bottom>
      <diagonal/>
    </border>
    <border>
      <left/>
      <right/>
      <top/>
      <bottom style="dotted">
        <color auto="1"/>
      </bottom>
      <diagonal/>
    </border>
    <border>
      <left/>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top/>
      <bottom style="double">
        <color auto="1"/>
      </bottom>
      <diagonal/>
    </border>
    <border>
      <left style="thin">
        <color auto="1"/>
      </left>
      <right style="medium">
        <color auto="1"/>
      </right>
      <top style="dotted">
        <color auto="1"/>
      </top>
      <bottom style="dotted">
        <color auto="1"/>
      </bottom>
      <diagonal/>
    </border>
    <border>
      <left style="thin">
        <color auto="1"/>
      </left>
      <right style="medium">
        <color auto="1"/>
      </right>
      <top style="dotted">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style="medium">
        <color auto="1"/>
      </right>
      <top/>
      <bottom style="dotted">
        <color auto="1"/>
      </bottom>
      <diagonal/>
    </border>
    <border>
      <left style="thin">
        <color auto="1"/>
      </left>
      <right style="medium">
        <color auto="1"/>
      </right>
      <top style="dotted">
        <color auto="1"/>
      </top>
      <bottom style="double">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diagonal/>
    </border>
    <border>
      <left/>
      <right/>
      <top style="thin">
        <color auto="1"/>
      </top>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top style="thin">
        <color rgb="FF000000"/>
      </top>
      <bottom style="medium">
        <color auto="1"/>
      </bottom>
      <diagonal/>
    </border>
    <border>
      <left/>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medium">
        <color auto="1"/>
      </top>
      <bottom style="thin">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auto="1"/>
      </right>
      <top/>
      <bottom style="thin">
        <color rgb="FF000000"/>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right style="thin">
        <color auto="1"/>
      </right>
      <top style="thin">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thin">
        <color auto="1"/>
      </top>
      <bottom style="hair">
        <color auto="1"/>
      </bottom>
      <diagonal/>
    </border>
    <border>
      <left style="medium">
        <color auto="1"/>
      </left>
      <right style="thin">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style="hair">
        <color auto="1"/>
      </top>
      <bottom/>
      <diagonal/>
    </border>
    <border>
      <left style="medium">
        <color auto="1"/>
      </left>
      <right/>
      <top/>
      <bottom style="hair">
        <color auto="1"/>
      </bottom>
      <diagonal/>
    </border>
    <border>
      <left/>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hair">
        <color auto="1"/>
      </bottom>
      <diagonal/>
    </border>
    <border>
      <left style="thin">
        <color auto="1"/>
      </left>
      <right style="medium">
        <color auto="1"/>
      </right>
      <top style="hair">
        <color auto="1"/>
      </top>
      <bottom style="medium">
        <color auto="1"/>
      </bottom>
      <diagonal/>
    </border>
    <border>
      <left style="thin">
        <color auto="1"/>
      </left>
      <right style="medium">
        <color auto="1"/>
      </right>
      <top style="dotted">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medium">
        <color auto="1"/>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000000"/>
      </left>
      <right style="medium">
        <color auto="1"/>
      </right>
      <top style="thin">
        <color rgb="FF000000"/>
      </top>
      <bottom style="medium">
        <color rgb="FF000000"/>
      </bottom>
      <diagonal/>
    </border>
    <border>
      <left style="thin">
        <color auto="1"/>
      </left>
      <right/>
      <top style="hair">
        <color auto="1"/>
      </top>
      <bottom style="hair">
        <color auto="1"/>
      </bottom>
      <diagonal/>
    </border>
    <border>
      <left style="thin">
        <color indexed="64"/>
      </left>
      <right/>
      <top style="hair">
        <color auto="1"/>
      </top>
      <bottom/>
      <diagonal/>
    </border>
    <border>
      <left style="thin">
        <color indexed="64"/>
      </left>
      <right/>
      <top/>
      <bottom/>
      <diagonal/>
    </border>
    <border>
      <left/>
      <right/>
      <top style="hair">
        <color auto="1"/>
      </top>
      <bottom/>
      <diagonal/>
    </border>
    <border>
      <left style="thin">
        <color auto="1"/>
      </left>
      <right/>
      <top/>
      <bottom style="hair">
        <color auto="1"/>
      </bottom>
      <diagonal/>
    </border>
    <border>
      <left style="thin">
        <color auto="1"/>
      </left>
      <right style="thin">
        <color auto="1"/>
      </right>
      <top style="hair">
        <color auto="1"/>
      </top>
      <bottom style="thin">
        <color indexed="64"/>
      </bottom>
      <diagonal/>
    </border>
    <border>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thin">
        <color auto="1"/>
      </right>
      <top style="hair">
        <color auto="1"/>
      </top>
      <bottom/>
      <diagonal/>
    </border>
    <border>
      <left style="thin">
        <color rgb="FF000000"/>
      </left>
      <right style="thin">
        <color rgb="FF000000"/>
      </right>
      <top/>
      <bottom style="medium">
        <color auto="1"/>
      </bottom>
      <diagonal/>
    </border>
    <border>
      <left style="medium">
        <color auto="1"/>
      </left>
      <right style="thin">
        <color auto="1"/>
      </right>
      <top/>
      <bottom/>
      <diagonal/>
    </border>
  </borders>
  <cellStyleXfs count="7">
    <xf numFmtId="0" fontId="0" fillId="0" borderId="0"/>
    <xf numFmtId="43" fontId="36" fillId="0" borderId="0" applyFont="0" applyFill="0" applyBorder="0" applyAlignment="0" applyProtection="0"/>
    <xf numFmtId="42" fontId="36" fillId="0" borderId="0" applyFont="0" applyFill="0" applyBorder="0" applyAlignment="0" applyProtection="0"/>
    <xf numFmtId="0" fontId="32" fillId="0" borderId="0"/>
    <xf numFmtId="0" fontId="32" fillId="0" borderId="0"/>
    <xf numFmtId="0" fontId="58" fillId="0" borderId="0" applyNumberFormat="0" applyFill="0" applyBorder="0" applyAlignment="0" applyProtection="0"/>
    <xf numFmtId="0" fontId="67" fillId="0" borderId="0"/>
  </cellStyleXfs>
  <cellXfs count="545">
    <xf numFmtId="0" fontId="0" fillId="0" borderId="0" xfId="0"/>
    <xf numFmtId="0" fontId="3" fillId="0" borderId="0" xfId="0" applyFont="1" applyAlignment="1">
      <alignment horizontal="left" vertical="top"/>
    </xf>
    <xf numFmtId="0" fontId="4" fillId="0" borderId="1" xfId="0" applyFont="1" applyBorder="1" applyAlignment="1">
      <alignment horizontal="right" vertical="top" wrapText="1" indent="1"/>
    </xf>
    <xf numFmtId="0" fontId="4" fillId="0" borderId="1" xfId="0" applyFont="1" applyBorder="1" applyAlignment="1">
      <alignment horizontal="left"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 fontId="5" fillId="2" borderId="1" xfId="0" applyNumberFormat="1" applyFont="1" applyFill="1" applyBorder="1" applyAlignment="1">
      <alignment horizontal="right" vertical="top" indent="1" shrinkToFit="1"/>
    </xf>
    <xf numFmtId="1" fontId="5" fillId="2" borderId="1" xfId="0" applyNumberFormat="1" applyFont="1" applyFill="1" applyBorder="1" applyAlignment="1">
      <alignment horizontal="center" vertical="top" shrinkToFit="1"/>
    </xf>
    <xf numFmtId="0" fontId="6" fillId="2" borderId="1" xfId="0" applyFont="1" applyFill="1" applyBorder="1" applyAlignment="1">
      <alignment horizontal="left" vertical="top" wrapText="1" indent="2"/>
    </xf>
    <xf numFmtId="1" fontId="5" fillId="0" borderId="1" xfId="0" applyNumberFormat="1" applyFont="1" applyBorder="1" applyAlignment="1">
      <alignment horizontal="right" vertical="top" indent="1" shrinkToFit="1"/>
    </xf>
    <xf numFmtId="0" fontId="3" fillId="0" borderId="1" xfId="0" applyFont="1" applyBorder="1" applyAlignment="1">
      <alignment horizontal="left" vertical="center" wrapText="1"/>
    </xf>
    <xf numFmtId="0" fontId="6" fillId="0" borderId="1" xfId="0" applyFont="1" applyBorder="1" applyAlignment="1">
      <alignment horizontal="left" vertical="top" wrapText="1"/>
    </xf>
    <xf numFmtId="3" fontId="5" fillId="0" borderId="1" xfId="0" applyNumberFormat="1" applyFont="1" applyBorder="1" applyAlignment="1">
      <alignment horizontal="right" vertical="top" shrinkToFit="1"/>
    </xf>
    <xf numFmtId="1" fontId="5" fillId="0" borderId="1" xfId="0" applyNumberFormat="1" applyFont="1" applyBorder="1" applyAlignment="1">
      <alignment horizontal="right" vertical="top" shrinkToFit="1"/>
    </xf>
    <xf numFmtId="3" fontId="7" fillId="0" borderId="1" xfId="0" applyNumberFormat="1" applyFont="1" applyBorder="1" applyAlignment="1">
      <alignment horizontal="right" vertical="top" shrinkToFit="1"/>
    </xf>
    <xf numFmtId="0" fontId="4" fillId="0" borderId="1" xfId="0" applyFont="1" applyBorder="1" applyAlignment="1">
      <alignment horizontal="right" vertical="top" wrapText="1"/>
    </xf>
    <xf numFmtId="0" fontId="8" fillId="0" borderId="0" xfId="0" applyFont="1" applyAlignment="1">
      <alignment horizontal="center" vertical="center"/>
    </xf>
    <xf numFmtId="0" fontId="8" fillId="0" borderId="0" xfId="0" applyFont="1"/>
    <xf numFmtId="0" fontId="9" fillId="0" borderId="0" xfId="0" applyFont="1" applyAlignment="1">
      <alignment horizontal="center" vertical="center"/>
    </xf>
    <xf numFmtId="0" fontId="8" fillId="0" borderId="0" xfId="0" applyFont="1" applyAlignment="1">
      <alignment horizont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left" vertical="center"/>
    </xf>
    <xf numFmtId="0" fontId="11" fillId="0" borderId="10" xfId="0" applyFont="1" applyBorder="1" applyAlignment="1">
      <alignment horizontal="left" vertical="center"/>
    </xf>
    <xf numFmtId="166" fontId="11" fillId="0" borderId="11" xfId="0" applyNumberFormat="1" applyFont="1" applyBorder="1" applyAlignment="1">
      <alignment vertical="center"/>
    </xf>
    <xf numFmtId="0" fontId="8" fillId="0" borderId="12" xfId="0" applyFont="1" applyBorder="1" applyAlignment="1">
      <alignment horizontal="center" vertical="center"/>
    </xf>
    <xf numFmtId="0" fontId="8" fillId="0" borderId="13" xfId="0" applyFont="1" applyBorder="1" applyAlignment="1">
      <alignment horizontal="left" vertical="center"/>
    </xf>
    <xf numFmtId="0" fontId="11" fillId="0" borderId="13" xfId="0" applyFont="1" applyBorder="1" applyAlignment="1">
      <alignment horizontal="left" vertical="center"/>
    </xf>
    <xf numFmtId="167" fontId="11" fillId="0" borderId="14" xfId="0" applyNumberFormat="1" applyFont="1" applyBorder="1" applyAlignment="1">
      <alignment horizontal="left" vertical="center"/>
    </xf>
    <xf numFmtId="168" fontId="11" fillId="0" borderId="14" xfId="1" applyNumberFormat="1" applyFont="1" applyFill="1" applyBorder="1" applyAlignment="1">
      <alignment horizontal="left" vertical="center"/>
    </xf>
    <xf numFmtId="168" fontId="11" fillId="0" borderId="14" xfId="1" applyNumberFormat="1" applyFont="1" applyBorder="1" applyAlignment="1">
      <alignment horizontal="left" vertical="center"/>
    </xf>
    <xf numFmtId="15" fontId="11" fillId="0" borderId="15" xfId="0" applyNumberFormat="1" applyFont="1" applyBorder="1" applyAlignment="1">
      <alignment horizontal="left" vertical="center"/>
    </xf>
    <xf numFmtId="15" fontId="11" fillId="0" borderId="16" xfId="0" applyNumberFormat="1" applyFont="1" applyBorder="1" applyAlignment="1">
      <alignment horizontal="left" vertical="center"/>
    </xf>
    <xf numFmtId="0" fontId="11" fillId="0" borderId="13" xfId="0" applyFont="1" applyBorder="1" applyAlignment="1">
      <alignment horizontal="left" vertical="center" wrapText="1"/>
    </xf>
    <xf numFmtId="0" fontId="8" fillId="0" borderId="17" xfId="0" applyFont="1" applyBorder="1" applyAlignment="1">
      <alignment horizontal="center" vertical="center"/>
    </xf>
    <xf numFmtId="0" fontId="8" fillId="0" borderId="18" xfId="0" applyFont="1" applyBorder="1" applyAlignment="1">
      <alignment horizontal="left" vertical="center"/>
    </xf>
    <xf numFmtId="0" fontId="11" fillId="0" borderId="18" xfId="0" applyFont="1" applyBorder="1" applyAlignment="1">
      <alignment horizontal="left" vertical="center"/>
    </xf>
    <xf numFmtId="168" fontId="11" fillId="0" borderId="19" xfId="1" applyNumberFormat="1" applyFont="1" applyBorder="1" applyAlignment="1">
      <alignment horizontal="left" vertical="center"/>
    </xf>
    <xf numFmtId="0" fontId="3" fillId="0" borderId="1" xfId="0" applyFont="1" applyBorder="1" applyAlignment="1">
      <alignment horizontal="left" vertical="top" wrapText="1" indent="2"/>
    </xf>
    <xf numFmtId="3" fontId="11" fillId="0" borderId="11" xfId="0" applyNumberFormat="1" applyFont="1" applyBorder="1" applyAlignment="1">
      <alignment vertical="center"/>
    </xf>
    <xf numFmtId="15" fontId="11" fillId="0" borderId="13" xfId="0" applyNumberFormat="1" applyFont="1" applyBorder="1" applyAlignment="1">
      <alignment horizontal="left" vertical="center"/>
    </xf>
    <xf numFmtId="0" fontId="8" fillId="0" borderId="13" xfId="3" applyFont="1" applyBorder="1" applyAlignment="1">
      <alignment horizontal="center" vertical="center"/>
    </xf>
    <xf numFmtId="0" fontId="8" fillId="0" borderId="13" xfId="3" applyFont="1" applyBorder="1" applyAlignment="1">
      <alignment horizontal="left"/>
    </xf>
    <xf numFmtId="0" fontId="12" fillId="0" borderId="0" xfId="0" applyFont="1"/>
    <xf numFmtId="0" fontId="0" fillId="0" borderId="0" xfId="0"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55" xfId="0" applyBorder="1" applyAlignment="1">
      <alignment vertical="center"/>
    </xf>
    <xf numFmtId="0" fontId="16" fillId="0" borderId="0" xfId="0" applyFont="1"/>
    <xf numFmtId="0" fontId="16" fillId="0" borderId="0" xfId="0" applyFont="1" applyAlignment="1">
      <alignment horizontal="left"/>
    </xf>
    <xf numFmtId="0" fontId="20" fillId="0" borderId="0" xfId="0" applyFont="1" applyAlignment="1">
      <alignment vertical="top" wrapText="1"/>
    </xf>
    <xf numFmtId="0" fontId="21" fillId="0" borderId="61" xfId="0" applyFont="1" applyBorder="1" applyAlignment="1">
      <alignment horizontal="right" vertical="top" wrapText="1" indent="1"/>
    </xf>
    <xf numFmtId="0" fontId="21" fillId="0" borderId="62" xfId="0" applyFont="1" applyBorder="1" applyAlignment="1">
      <alignment horizontal="left" vertical="top" wrapText="1"/>
    </xf>
    <xf numFmtId="0" fontId="21" fillId="0" borderId="62" xfId="0" applyFont="1" applyBorder="1" applyAlignment="1">
      <alignment horizontal="center" vertical="top" wrapText="1"/>
    </xf>
    <xf numFmtId="1" fontId="22" fillId="2" borderId="63" xfId="0" applyNumberFormat="1" applyFont="1" applyFill="1" applyBorder="1" applyAlignment="1">
      <alignment horizontal="right" vertical="top" indent="1" shrinkToFit="1"/>
    </xf>
    <xf numFmtId="1" fontId="22" fillId="2" borderId="1" xfId="0" applyNumberFormat="1" applyFont="1" applyFill="1" applyBorder="1" applyAlignment="1">
      <alignment horizontal="center" vertical="top" shrinkToFit="1"/>
    </xf>
    <xf numFmtId="0" fontId="19" fillId="0" borderId="1" xfId="0" applyFont="1" applyBorder="1" applyAlignment="1">
      <alignment horizontal="left" vertical="center" wrapText="1"/>
    </xf>
    <xf numFmtId="0" fontId="19" fillId="0" borderId="64" xfId="0" applyFont="1" applyBorder="1" applyAlignment="1">
      <alignment horizontal="left" vertical="center" wrapText="1"/>
    </xf>
    <xf numFmtId="0" fontId="14" fillId="0" borderId="0" xfId="0" applyFont="1" applyAlignment="1">
      <alignment horizontal="center"/>
    </xf>
    <xf numFmtId="0" fontId="14" fillId="0" borderId="0" xfId="0" applyFont="1"/>
    <xf numFmtId="0" fontId="21" fillId="0" borderId="69" xfId="0" applyFont="1" applyBorder="1" applyAlignment="1">
      <alignment horizontal="left" vertical="top" wrapText="1" indent="2"/>
    </xf>
    <xf numFmtId="0" fontId="19" fillId="0" borderId="0" xfId="0" applyFont="1" applyAlignment="1">
      <alignment horizontal="left" vertical="top"/>
    </xf>
    <xf numFmtId="0" fontId="20" fillId="2" borderId="1" xfId="0" applyFont="1" applyFill="1" applyBorder="1" applyAlignment="1">
      <alignment horizontal="left" vertical="top" wrapText="1" indent="2"/>
    </xf>
    <xf numFmtId="0" fontId="20" fillId="2" borderId="70" xfId="0" applyFont="1" applyFill="1" applyBorder="1" applyAlignment="1">
      <alignment horizontal="left" vertical="top" wrapText="1" indent="2"/>
    </xf>
    <xf numFmtId="0" fontId="25" fillId="0" borderId="0" xfId="0" applyFont="1" applyAlignment="1">
      <alignment horizontal="left" vertical="top"/>
    </xf>
    <xf numFmtId="0" fontId="28" fillId="0" borderId="0" xfId="0" applyFont="1" applyAlignment="1">
      <alignment vertical="top" wrapText="1"/>
    </xf>
    <xf numFmtId="0" fontId="15" fillId="0" borderId="0" xfId="0" applyFont="1" applyAlignment="1">
      <alignment vertical="center" wrapText="1"/>
    </xf>
    <xf numFmtId="0" fontId="15" fillId="0" borderId="0" xfId="0" applyFont="1"/>
    <xf numFmtId="0" fontId="26" fillId="0" borderId="0" xfId="0" applyFont="1" applyAlignment="1">
      <alignment vertical="top" wrapText="1"/>
    </xf>
    <xf numFmtId="171" fontId="12" fillId="0" borderId="0" xfId="0" applyNumberFormat="1" applyFont="1" applyAlignment="1">
      <alignment horizontal="left"/>
    </xf>
    <xf numFmtId="0" fontId="30" fillId="0" borderId="0" xfId="0" applyFont="1"/>
    <xf numFmtId="171" fontId="30" fillId="0" borderId="0" xfId="0" applyNumberFormat="1" applyFont="1" applyAlignment="1">
      <alignment horizontal="left"/>
    </xf>
    <xf numFmtId="171" fontId="8" fillId="0" borderId="0" xfId="0" applyNumberFormat="1" applyFont="1" applyAlignment="1">
      <alignment horizontal="left"/>
    </xf>
    <xf numFmtId="0" fontId="27" fillId="0" borderId="0" xfId="0" applyFont="1" applyAlignment="1">
      <alignment horizontal="left" vertical="top" wrapText="1" indent="5"/>
    </xf>
    <xf numFmtId="171" fontId="27" fillId="0" borderId="0" xfId="0" applyNumberFormat="1" applyFont="1" applyAlignment="1">
      <alignment horizontal="left" vertical="top" wrapText="1"/>
    </xf>
    <xf numFmtId="4" fontId="27" fillId="0" borderId="0" xfId="0" applyNumberFormat="1" applyFont="1" applyAlignment="1">
      <alignment vertical="top" wrapText="1"/>
    </xf>
    <xf numFmtId="0" fontId="26" fillId="0" borderId="0" xfId="0" applyFont="1" applyAlignment="1">
      <alignment horizontal="left" vertical="top" wrapText="1" indent="5"/>
    </xf>
    <xf numFmtId="171" fontId="25" fillId="0" borderId="0" xfId="0" applyNumberFormat="1" applyFont="1" applyAlignment="1">
      <alignment horizontal="left" wrapText="1"/>
    </xf>
    <xf numFmtId="4" fontId="25" fillId="0" borderId="0" xfId="0" applyNumberFormat="1" applyFont="1" applyAlignment="1">
      <alignment wrapText="1"/>
    </xf>
    <xf numFmtId="0" fontId="26" fillId="0" borderId="0" xfId="0" applyFont="1" applyAlignment="1">
      <alignment horizontal="left" vertical="top" wrapText="1" indent="6"/>
    </xf>
    <xf numFmtId="171" fontId="26" fillId="0" borderId="0" xfId="0" applyNumberFormat="1" applyFont="1" applyAlignment="1">
      <alignment horizontal="left" vertical="top" wrapText="1"/>
    </xf>
    <xf numFmtId="4" fontId="26" fillId="0" borderId="0" xfId="0" applyNumberFormat="1" applyFont="1" applyAlignment="1">
      <alignment vertical="top" wrapText="1"/>
    </xf>
    <xf numFmtId="171" fontId="26" fillId="0" borderId="39" xfId="0" applyNumberFormat="1" applyFont="1" applyBorder="1" applyAlignment="1">
      <alignment horizontal="left" vertical="top" wrapText="1"/>
    </xf>
    <xf numFmtId="4" fontId="28" fillId="0" borderId="0" xfId="0" applyNumberFormat="1" applyFont="1" applyAlignment="1">
      <alignment vertical="top" wrapText="1"/>
    </xf>
    <xf numFmtId="0" fontId="27" fillId="0" borderId="0" xfId="0" applyFont="1" applyAlignment="1">
      <alignment horizontal="left" vertical="top" wrapText="1" indent="6"/>
    </xf>
    <xf numFmtId="0" fontId="27" fillId="0" borderId="0" xfId="0" applyFont="1" applyAlignment="1">
      <alignment vertical="top" wrapText="1"/>
    </xf>
    <xf numFmtId="0" fontId="25" fillId="0" borderId="0" xfId="0" applyFont="1" applyAlignment="1">
      <alignment wrapText="1"/>
    </xf>
    <xf numFmtId="0" fontId="16" fillId="0" borderId="0" xfId="0" applyFont="1" applyAlignment="1">
      <alignment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78" xfId="0" applyFont="1" applyBorder="1" applyAlignment="1">
      <alignment horizontal="center" vertical="center"/>
    </xf>
    <xf numFmtId="0" fontId="31" fillId="0" borderId="79" xfId="0" applyFont="1" applyBorder="1" applyAlignment="1">
      <alignment horizontal="center"/>
    </xf>
    <xf numFmtId="0" fontId="31" fillId="0" borderId="16" xfId="0" applyFont="1" applyBorder="1" applyAlignment="1">
      <alignment horizontal="center"/>
    </xf>
    <xf numFmtId="0" fontId="31" fillId="0" borderId="81" xfId="0" applyFont="1" applyBorder="1" applyAlignment="1">
      <alignment horizontal="center"/>
    </xf>
    <xf numFmtId="0" fontId="31" fillId="0" borderId="82" xfId="0" applyFont="1" applyBorder="1" applyAlignment="1">
      <alignment horizontal="center"/>
    </xf>
    <xf numFmtId="0" fontId="14" fillId="0" borderId="83" xfId="0" applyFont="1" applyBorder="1" applyAlignment="1">
      <alignment horizontal="center" vertical="center"/>
    </xf>
    <xf numFmtId="169" fontId="14" fillId="0" borderId="84" xfId="0" applyNumberFormat="1" applyFont="1" applyBorder="1" applyAlignment="1">
      <alignment horizontal="center" vertical="center"/>
    </xf>
    <xf numFmtId="0" fontId="14" fillId="0" borderId="84" xfId="0" applyFont="1" applyBorder="1" applyAlignment="1">
      <alignment horizontal="center" vertical="center"/>
    </xf>
    <xf numFmtId="166" fontId="14" fillId="0" borderId="86" xfId="0" applyNumberFormat="1" applyFont="1" applyBorder="1" applyAlignment="1">
      <alignment vertical="center"/>
    </xf>
    <xf numFmtId="166" fontId="14" fillId="0" borderId="84" xfId="0" applyNumberFormat="1" applyFont="1" applyBorder="1" applyAlignment="1">
      <alignment vertical="center"/>
    </xf>
    <xf numFmtId="0" fontId="14" fillId="0" borderId="87" xfId="0" applyFont="1" applyBorder="1" applyAlignment="1">
      <alignment horizontal="center" vertical="center"/>
    </xf>
    <xf numFmtId="169" fontId="14" fillId="0" borderId="15" xfId="0" applyNumberFormat="1" applyFont="1" applyBorder="1" applyAlignment="1">
      <alignment horizontal="center" vertical="center"/>
    </xf>
    <xf numFmtId="15" fontId="14" fillId="0" borderId="15" xfId="0" applyNumberFormat="1" applyFont="1" applyBorder="1" applyAlignment="1">
      <alignment horizontal="center" vertical="center"/>
    </xf>
    <xf numFmtId="0" fontId="14" fillId="0" borderId="15" xfId="0" applyFont="1" applyBorder="1" applyAlignment="1">
      <alignment horizontal="center" vertical="center"/>
    </xf>
    <xf numFmtId="0" fontId="14" fillId="0" borderId="88" xfId="0" applyFont="1" applyBorder="1" applyAlignment="1">
      <alignment horizontal="left" vertical="center"/>
    </xf>
    <xf numFmtId="166" fontId="14" fillId="0" borderId="89" xfId="0" applyNumberFormat="1" applyFont="1" applyBorder="1" applyAlignment="1">
      <alignment vertical="center"/>
    </xf>
    <xf numFmtId="166" fontId="14" fillId="0" borderId="15" xfId="0" applyNumberFormat="1" applyFont="1" applyBorder="1" applyAlignment="1">
      <alignment vertical="center"/>
    </xf>
    <xf numFmtId="172" fontId="14" fillId="0" borderId="15" xfId="0" applyNumberFormat="1" applyFont="1" applyBorder="1" applyAlignment="1">
      <alignment horizontal="center" vertical="center"/>
    </xf>
    <xf numFmtId="15" fontId="14" fillId="0" borderId="15" xfId="0" applyNumberFormat="1" applyFont="1" applyBorder="1" applyAlignment="1">
      <alignment horizontal="left" vertical="center"/>
    </xf>
    <xf numFmtId="0" fontId="14" fillId="0" borderId="15" xfId="0" applyFont="1" applyBorder="1" applyAlignment="1">
      <alignment horizontal="left" vertical="center"/>
    </xf>
    <xf numFmtId="0" fontId="14" fillId="0" borderId="90" xfId="0" applyFont="1" applyBorder="1" applyAlignment="1">
      <alignment horizontal="left" vertical="center" wrapText="1"/>
    </xf>
    <xf numFmtId="0" fontId="14" fillId="0" borderId="85" xfId="0" applyFont="1" applyBorder="1" applyAlignment="1">
      <alignment horizontal="left" vertical="center" wrapText="1"/>
    </xf>
    <xf numFmtId="0" fontId="14" fillId="0" borderId="89" xfId="0" applyFont="1" applyBorder="1" applyAlignment="1">
      <alignment horizontal="left" vertical="center" wrapText="1"/>
    </xf>
    <xf numFmtId="166" fontId="15" fillId="0" borderId="15" xfId="0" applyNumberFormat="1" applyFont="1" applyBorder="1" applyAlignment="1">
      <alignment vertical="center"/>
    </xf>
    <xf numFmtId="166" fontId="15" fillId="0" borderId="95" xfId="0" applyNumberFormat="1" applyFont="1" applyBorder="1" applyAlignment="1">
      <alignment vertical="center"/>
    </xf>
    <xf numFmtId="0" fontId="15" fillId="0" borderId="0" xfId="0" applyFont="1" applyAlignment="1">
      <alignment horizontal="center" vertical="center"/>
    </xf>
    <xf numFmtId="167" fontId="15" fillId="0" borderId="0" xfId="0" applyNumberFormat="1" applyFont="1" applyAlignment="1">
      <alignment vertical="center"/>
    </xf>
    <xf numFmtId="167" fontId="14" fillId="0" borderId="0" xfId="0" applyNumberFormat="1" applyFont="1" applyAlignment="1">
      <alignment vertical="center"/>
    </xf>
    <xf numFmtId="167" fontId="14" fillId="0" borderId="0" xfId="0" applyNumberFormat="1" applyFont="1" applyAlignment="1">
      <alignment horizontal="left" vertical="center"/>
    </xf>
    <xf numFmtId="0" fontId="24" fillId="0" borderId="0" xfId="0" applyFont="1" applyAlignment="1">
      <alignment horizontal="left" vertical="center"/>
    </xf>
    <xf numFmtId="0" fontId="14" fillId="0" borderId="0" xfId="0" applyFont="1" applyAlignment="1">
      <alignment horizontal="left" vertical="center"/>
    </xf>
    <xf numFmtId="0" fontId="13" fillId="0" borderId="0" xfId="0" applyFont="1"/>
    <xf numFmtId="0" fontId="15" fillId="0" borderId="74" xfId="0" applyFont="1" applyBorder="1" applyAlignment="1">
      <alignment horizontal="center" vertical="center"/>
    </xf>
    <xf numFmtId="0" fontId="31" fillId="0" borderId="48" xfId="0" applyFont="1" applyBorder="1" applyAlignment="1">
      <alignment horizontal="center"/>
    </xf>
    <xf numFmtId="166" fontId="14" fillId="0" borderId="11" xfId="0" applyNumberFormat="1" applyFont="1" applyBorder="1" applyAlignment="1">
      <alignment horizontal="center" vertical="center"/>
    </xf>
    <xf numFmtId="166" fontId="14" fillId="0" borderId="96" xfId="0" applyNumberFormat="1" applyFont="1" applyBorder="1" applyAlignment="1">
      <alignment horizontal="center" vertical="center"/>
    </xf>
    <xf numFmtId="166" fontId="14" fillId="0" borderId="96" xfId="0" applyNumberFormat="1" applyFont="1" applyBorder="1" applyAlignment="1">
      <alignment vertical="center"/>
    </xf>
    <xf numFmtId="166" fontId="15" fillId="0" borderId="96" xfId="0" applyNumberFormat="1" applyFont="1" applyBorder="1" applyAlignment="1">
      <alignment vertical="center"/>
    </xf>
    <xf numFmtId="166" fontId="15" fillId="0" borderId="97" xfId="0" applyNumberFormat="1" applyFont="1" applyBorder="1" applyAlignment="1">
      <alignment vertical="center"/>
    </xf>
    <xf numFmtId="15" fontId="31" fillId="0" borderId="80" xfId="0" quotePrefix="1" applyNumberFormat="1" applyFont="1" applyBorder="1" applyAlignment="1">
      <alignment horizontal="center" vertical="center"/>
    </xf>
    <xf numFmtId="0" fontId="14" fillId="0" borderId="89" xfId="0" applyFont="1" applyBorder="1" applyAlignment="1">
      <alignment horizontal="left" vertical="center"/>
    </xf>
    <xf numFmtId="0" fontId="31" fillId="0" borderId="13" xfId="0" applyFont="1" applyBorder="1" applyAlignment="1">
      <alignment horizontal="center"/>
    </xf>
    <xf numFmtId="0" fontId="37" fillId="0" borderId="0" xfId="0" applyFont="1" applyAlignment="1">
      <alignment horizontal="center" vertical="center"/>
    </xf>
    <xf numFmtId="0" fontId="38" fillId="0" borderId="0" xfId="0" applyFont="1" applyAlignment="1">
      <alignment horizontal="left" vertical="center"/>
    </xf>
    <xf numFmtId="0" fontId="9" fillId="0" borderId="0" xfId="0" applyFont="1" applyAlignment="1">
      <alignment vertical="center"/>
    </xf>
    <xf numFmtId="0" fontId="38" fillId="0" borderId="0" xfId="0" applyFont="1" applyAlignment="1">
      <alignment horizontal="center" vertical="center"/>
    </xf>
    <xf numFmtId="0" fontId="44" fillId="0" borderId="0" xfId="0" applyFont="1"/>
    <xf numFmtId="0" fontId="45" fillId="0" borderId="0" xfId="0" applyFont="1"/>
    <xf numFmtId="0" fontId="46" fillId="0" borderId="0" xfId="0" applyFont="1"/>
    <xf numFmtId="0" fontId="0" fillId="0" borderId="45" xfId="0" applyBorder="1" applyAlignment="1">
      <alignment vertical="center"/>
    </xf>
    <xf numFmtId="0" fontId="46" fillId="0" borderId="45" xfId="0" applyFont="1" applyBorder="1" applyAlignment="1">
      <alignment horizontal="center"/>
    </xf>
    <xf numFmtId="0" fontId="46" fillId="0" borderId="0" xfId="0" applyFont="1" applyAlignment="1">
      <alignment horizontal="center"/>
    </xf>
    <xf numFmtId="0" fontId="44" fillId="0" borderId="0" xfId="0" applyFont="1" applyAlignment="1">
      <alignment horizontal="left" wrapText="1"/>
    </xf>
    <xf numFmtId="0" fontId="44" fillId="0" borderId="0" xfId="0" applyFont="1" applyAlignment="1">
      <alignment vertical="center"/>
    </xf>
    <xf numFmtId="0" fontId="49" fillId="0" borderId="0" xfId="0" applyFont="1"/>
    <xf numFmtId="0" fontId="44" fillId="0" borderId="0" xfId="0" applyFont="1" applyAlignment="1">
      <alignment horizontal="center" vertical="center"/>
    </xf>
    <xf numFmtId="0" fontId="44" fillId="0" borderId="0" xfId="0" applyFont="1" applyAlignment="1">
      <alignment horizontal="left"/>
    </xf>
    <xf numFmtId="170" fontId="44" fillId="0" borderId="0" xfId="0" applyNumberFormat="1" applyFont="1"/>
    <xf numFmtId="0" fontId="48" fillId="0" borderId="0" xfId="0" applyFont="1"/>
    <xf numFmtId="170" fontId="48" fillId="0" borderId="60" xfId="0" applyNumberFormat="1" applyFont="1" applyBorder="1"/>
    <xf numFmtId="170" fontId="48" fillId="0" borderId="39" xfId="0" applyNumberFormat="1" applyFont="1" applyBorder="1"/>
    <xf numFmtId="170" fontId="48" fillId="0" borderId="0" xfId="0" applyNumberFormat="1" applyFont="1"/>
    <xf numFmtId="166" fontId="44" fillId="0" borderId="0" xfId="2" applyNumberFormat="1" applyFont="1"/>
    <xf numFmtId="0" fontId="50" fillId="0" borderId="0" xfId="4" applyFont="1"/>
    <xf numFmtId="0" fontId="51" fillId="0" borderId="0" xfId="0" applyFont="1"/>
    <xf numFmtId="0" fontId="40" fillId="0" borderId="0" xfId="0" applyFont="1" applyAlignment="1">
      <alignment horizontal="center" vertical="center"/>
    </xf>
    <xf numFmtId="165" fontId="44" fillId="0" borderId="0" xfId="0" applyNumberFormat="1" applyFont="1"/>
    <xf numFmtId="0" fontId="45" fillId="0" borderId="0" xfId="0" applyFont="1" applyAlignment="1">
      <alignment horizontal="center"/>
    </xf>
    <xf numFmtId="0" fontId="54" fillId="0" borderId="0" xfId="0" applyFont="1" applyAlignment="1">
      <alignment horizontal="center" vertical="center"/>
    </xf>
    <xf numFmtId="0" fontId="55" fillId="0" borderId="0" xfId="0" applyFont="1" applyAlignment="1">
      <alignment vertical="center"/>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center" vertical="center"/>
    </xf>
    <xf numFmtId="0" fontId="40" fillId="0" borderId="57" xfId="0" applyFont="1" applyBorder="1" applyAlignment="1">
      <alignment vertical="center"/>
    </xf>
    <xf numFmtId="0" fontId="38" fillId="0" borderId="23" xfId="0" applyFont="1" applyBorder="1" applyAlignment="1">
      <alignment vertical="center"/>
    </xf>
    <xf numFmtId="0" fontId="38" fillId="0" borderId="24" xfId="0" applyFont="1" applyBorder="1" applyAlignment="1">
      <alignment vertical="center"/>
    </xf>
    <xf numFmtId="0" fontId="38" fillId="0" borderId="24" xfId="0" applyFont="1" applyBorder="1" applyAlignment="1">
      <alignment horizontal="left" vertical="center"/>
    </xf>
    <xf numFmtId="0" fontId="38" fillId="0" borderId="25" xfId="0" applyFont="1" applyBorder="1" applyAlignment="1">
      <alignment horizontal="center" vertical="center"/>
    </xf>
    <xf numFmtId="0" fontId="40" fillId="0" borderId="58" xfId="0" applyFont="1" applyBorder="1" applyAlignment="1">
      <alignment vertical="center"/>
    </xf>
    <xf numFmtId="0" fontId="38" fillId="0" borderId="26" xfId="0" applyFont="1" applyBorder="1" applyAlignment="1">
      <alignment vertical="center"/>
    </xf>
    <xf numFmtId="0" fontId="38" fillId="0" borderId="27" xfId="0" applyFont="1" applyBorder="1" applyAlignment="1">
      <alignment vertical="center"/>
    </xf>
    <xf numFmtId="0" fontId="38" fillId="0" borderId="27" xfId="0" applyFont="1" applyBorder="1" applyAlignment="1">
      <alignment horizontal="left" vertical="center"/>
    </xf>
    <xf numFmtId="0" fontId="38" fillId="0" borderId="28" xfId="0" applyFont="1" applyBorder="1" applyAlignment="1">
      <alignment horizontal="center" vertical="center"/>
    </xf>
    <xf numFmtId="0" fontId="40" fillId="0" borderId="59" xfId="0" applyFont="1" applyBorder="1" applyAlignment="1">
      <alignment vertical="center"/>
    </xf>
    <xf numFmtId="0" fontId="38" fillId="0" borderId="29" xfId="0" applyFont="1" applyBorder="1" applyAlignment="1">
      <alignment vertical="center"/>
    </xf>
    <xf numFmtId="0" fontId="38" fillId="0" borderId="30" xfId="0" applyFont="1" applyBorder="1" applyAlignment="1">
      <alignment vertical="center"/>
    </xf>
    <xf numFmtId="0" fontId="38" fillId="0" borderId="30" xfId="0" applyFont="1" applyBorder="1" applyAlignment="1">
      <alignment horizontal="left" vertical="center"/>
    </xf>
    <xf numFmtId="0" fontId="38" fillId="0" borderId="31" xfId="0" applyFont="1" applyBorder="1" applyAlignment="1">
      <alignment horizontal="center" vertical="center"/>
    </xf>
    <xf numFmtId="167" fontId="38" fillId="0" borderId="14" xfId="1" applyNumberFormat="1" applyFont="1" applyBorder="1" applyAlignment="1">
      <alignment horizontal="right"/>
    </xf>
    <xf numFmtId="0" fontId="40" fillId="0" borderId="23" xfId="0" applyFont="1" applyBorder="1" applyAlignment="1">
      <alignment vertical="center"/>
    </xf>
    <xf numFmtId="0" fontId="40" fillId="0" borderId="24" xfId="0" applyFont="1" applyBorder="1" applyAlignment="1">
      <alignment vertical="center"/>
    </xf>
    <xf numFmtId="167" fontId="38" fillId="0" borderId="46" xfId="0" applyNumberFormat="1" applyFont="1" applyBorder="1" applyAlignment="1">
      <alignment horizontal="right"/>
    </xf>
    <xf numFmtId="0" fontId="40" fillId="0" borderId="26" xfId="0" applyFont="1" applyBorder="1" applyAlignment="1">
      <alignment vertical="center"/>
    </xf>
    <xf numFmtId="0" fontId="40" fillId="0" borderId="27" xfId="0" applyFont="1" applyBorder="1" applyAlignment="1">
      <alignment vertical="center"/>
    </xf>
    <xf numFmtId="167" fontId="38" fillId="0" borderId="47" xfId="0" applyNumberFormat="1" applyFont="1" applyBorder="1" applyAlignment="1">
      <alignment horizontal="right"/>
    </xf>
    <xf numFmtId="0" fontId="40" fillId="0" borderId="32" xfId="0" applyFont="1" applyBorder="1" applyAlignment="1">
      <alignment vertical="center"/>
    </xf>
    <xf numFmtId="0" fontId="40" fillId="0" borderId="33" xfId="0" applyFont="1" applyBorder="1" applyAlignment="1">
      <alignment vertical="center"/>
    </xf>
    <xf numFmtId="0" fontId="38" fillId="0" borderId="33" xfId="0" applyFont="1" applyBorder="1" applyAlignment="1">
      <alignment vertical="center"/>
    </xf>
    <xf numFmtId="0" fontId="38" fillId="0" borderId="34" xfId="0" applyFont="1" applyBorder="1" applyAlignment="1">
      <alignment vertical="center"/>
    </xf>
    <xf numFmtId="167" fontId="38" fillId="0" borderId="98" xfId="0" applyNumberFormat="1" applyFont="1" applyBorder="1" applyAlignment="1">
      <alignment horizontal="right"/>
    </xf>
    <xf numFmtId="0" fontId="38" fillId="0" borderId="36" xfId="0" applyFont="1" applyBorder="1" applyAlignment="1">
      <alignment horizontal="justify" vertical="center"/>
    </xf>
    <xf numFmtId="0" fontId="38" fillId="0" borderId="36" xfId="0" applyFont="1" applyBorder="1" applyAlignment="1">
      <alignment vertical="center"/>
    </xf>
    <xf numFmtId="167" fontId="38" fillId="0" borderId="99" xfId="0" applyNumberFormat="1" applyFont="1" applyBorder="1" applyAlignment="1">
      <alignment vertical="center"/>
    </xf>
    <xf numFmtId="0" fontId="40" fillId="0" borderId="29" xfId="0" quotePrefix="1" applyFont="1" applyBorder="1" applyAlignment="1">
      <alignment vertical="center"/>
    </xf>
    <xf numFmtId="0" fontId="40" fillId="0" borderId="30" xfId="0" applyFont="1" applyBorder="1" applyAlignment="1">
      <alignment horizontal="center" vertical="center"/>
    </xf>
    <xf numFmtId="168" fontId="38" fillId="0" borderId="30" xfId="0" applyNumberFormat="1" applyFont="1" applyBorder="1" applyAlignment="1">
      <alignment horizontal="justify" vertical="center"/>
    </xf>
    <xf numFmtId="164" fontId="38" fillId="0" borderId="24" xfId="0" applyNumberFormat="1" applyFont="1" applyBorder="1" applyAlignment="1">
      <alignment horizontal="right" vertical="center"/>
    </xf>
    <xf numFmtId="0" fontId="40" fillId="0" borderId="50" xfId="0" applyFont="1" applyBorder="1" applyAlignment="1">
      <alignment vertical="center"/>
    </xf>
    <xf numFmtId="167" fontId="38" fillId="0" borderId="52" xfId="0" applyNumberFormat="1" applyFont="1" applyBorder="1" applyAlignment="1">
      <alignment horizontal="justify" vertical="center"/>
    </xf>
    <xf numFmtId="0" fontId="40" fillId="0" borderId="24" xfId="0" applyFont="1" applyBorder="1" applyAlignment="1">
      <alignment horizontal="center" vertical="center"/>
    </xf>
    <xf numFmtId="168" fontId="38" fillId="0" borderId="24" xfId="0" applyNumberFormat="1" applyFont="1" applyBorder="1" applyAlignment="1">
      <alignment horizontal="justify" vertical="center"/>
    </xf>
    <xf numFmtId="0" fontId="40" fillId="0" borderId="51" xfId="0" applyFont="1" applyBorder="1" applyAlignment="1">
      <alignment vertical="center"/>
    </xf>
    <xf numFmtId="0" fontId="40" fillId="0" borderId="37" xfId="0" applyFont="1" applyBorder="1" applyAlignment="1">
      <alignment vertical="center"/>
    </xf>
    <xf numFmtId="0" fontId="38" fillId="0" borderId="38" xfId="0" applyFont="1" applyBorder="1" applyAlignment="1">
      <alignment horizontal="left" vertical="center"/>
    </xf>
    <xf numFmtId="0" fontId="40" fillId="0" borderId="37" xfId="0" quotePrefix="1" applyFont="1" applyBorder="1" applyAlignment="1">
      <alignment vertical="center"/>
    </xf>
    <xf numFmtId="0" fontId="38" fillId="0" borderId="0" xfId="0" quotePrefix="1" applyFont="1" applyAlignment="1">
      <alignment horizontal="center" vertical="center"/>
    </xf>
    <xf numFmtId="0" fontId="38" fillId="0" borderId="51" xfId="0" applyFont="1" applyBorder="1" applyAlignment="1">
      <alignment vertical="center"/>
    </xf>
    <xf numFmtId="0" fontId="38" fillId="0" borderId="38" xfId="0" applyFont="1" applyBorder="1" applyAlignment="1">
      <alignment horizontal="justify" vertical="center"/>
    </xf>
    <xf numFmtId="0" fontId="40" fillId="0" borderId="38" xfId="0" applyFont="1" applyBorder="1" applyAlignment="1">
      <alignment vertical="center"/>
    </xf>
    <xf numFmtId="0" fontId="56" fillId="0" borderId="38" xfId="0" applyFont="1" applyBorder="1" applyAlignment="1">
      <alignment vertical="center"/>
    </xf>
    <xf numFmtId="0" fontId="38" fillId="0" borderId="38" xfId="0" applyFont="1" applyBorder="1" applyAlignment="1">
      <alignment vertical="center"/>
    </xf>
    <xf numFmtId="0" fontId="40" fillId="0" borderId="23" xfId="0" applyFont="1" applyBorder="1" applyAlignment="1">
      <alignment horizontal="left" vertical="center"/>
    </xf>
    <xf numFmtId="0" fontId="40" fillId="0" borderId="24" xfId="0" quotePrefix="1" applyFont="1" applyBorder="1" applyAlignment="1">
      <alignment horizontal="center" vertical="center"/>
    </xf>
    <xf numFmtId="167" fontId="40" fillId="0" borderId="46" xfId="0" applyNumberFormat="1" applyFont="1" applyBorder="1" applyAlignment="1">
      <alignment vertical="center"/>
    </xf>
    <xf numFmtId="167" fontId="38" fillId="0" borderId="46" xfId="0" applyNumberFormat="1" applyFont="1" applyBorder="1" applyAlignment="1">
      <alignment horizontal="justify" vertical="center"/>
    </xf>
    <xf numFmtId="167" fontId="38" fillId="0" borderId="53" xfId="0" applyNumberFormat="1" applyFont="1" applyBorder="1" applyAlignment="1">
      <alignment horizontal="justify" vertical="center"/>
    </xf>
    <xf numFmtId="0" fontId="38" fillId="0" borderId="27" xfId="0" applyFont="1" applyBorder="1" applyAlignment="1">
      <alignment horizontal="justify" vertical="center"/>
    </xf>
    <xf numFmtId="167" fontId="38" fillId="0" borderId="49" xfId="0" applyNumberFormat="1" applyFont="1" applyBorder="1" applyAlignment="1">
      <alignment horizontal="justify" vertical="center"/>
    </xf>
    <xf numFmtId="0" fontId="40" fillId="0" borderId="41" xfId="0" applyFont="1" applyBorder="1" applyAlignment="1">
      <alignment vertical="center"/>
    </xf>
    <xf numFmtId="0" fontId="40" fillId="0" borderId="42" xfId="0" applyFont="1" applyBorder="1" applyAlignment="1">
      <alignment vertical="center"/>
    </xf>
    <xf numFmtId="0" fontId="38" fillId="0" borderId="42" xfId="0" applyFont="1" applyBorder="1" applyAlignment="1">
      <alignment horizontal="justify" vertical="center"/>
    </xf>
    <xf numFmtId="0" fontId="38" fillId="0" borderId="42" xfId="0" applyFont="1" applyBorder="1" applyAlignment="1">
      <alignment vertical="center"/>
    </xf>
    <xf numFmtId="0" fontId="40" fillId="0" borderId="100" xfId="0" applyFont="1" applyBorder="1" applyAlignment="1">
      <alignment vertical="center"/>
    </xf>
    <xf numFmtId="0" fontId="40" fillId="0" borderId="43" xfId="0" applyFont="1" applyBorder="1" applyAlignment="1">
      <alignment vertical="center"/>
    </xf>
    <xf numFmtId="0" fontId="40" fillId="0" borderId="44" xfId="0" applyFont="1" applyBorder="1" applyAlignment="1">
      <alignment vertical="center"/>
    </xf>
    <xf numFmtId="0" fontId="38" fillId="0" borderId="44" xfId="0" applyFont="1" applyBorder="1" applyAlignment="1">
      <alignment horizontal="justify" vertical="center"/>
    </xf>
    <xf numFmtId="0" fontId="38" fillId="0" borderId="44" xfId="0" applyFont="1" applyBorder="1" applyAlignment="1">
      <alignment vertical="center"/>
    </xf>
    <xf numFmtId="0" fontId="40" fillId="0" borderId="56" xfId="0" applyFont="1" applyBorder="1" applyAlignment="1">
      <alignment vertical="center"/>
    </xf>
    <xf numFmtId="168" fontId="38" fillId="0" borderId="41" xfId="0" applyNumberFormat="1" applyFont="1" applyBorder="1" applyAlignment="1">
      <alignment vertical="center" wrapText="1"/>
    </xf>
    <xf numFmtId="168" fontId="38" fillId="0" borderId="42" xfId="0" applyNumberFormat="1" applyFont="1" applyBorder="1" applyAlignment="1">
      <alignment vertical="center" wrapText="1"/>
    </xf>
    <xf numFmtId="168" fontId="38" fillId="0" borderId="55" xfId="0" applyNumberFormat="1" applyFont="1" applyBorder="1" applyAlignment="1">
      <alignment vertical="center" wrapText="1"/>
    </xf>
    <xf numFmtId="0" fontId="40" fillId="0" borderId="40" xfId="0" applyFont="1" applyBorder="1" applyAlignment="1">
      <alignment vertical="center"/>
    </xf>
    <xf numFmtId="0" fontId="40" fillId="0" borderId="0" xfId="0" applyFont="1" applyAlignment="1">
      <alignment vertical="center"/>
    </xf>
    <xf numFmtId="0" fontId="38" fillId="0" borderId="0" xfId="0" applyFont="1" applyAlignment="1">
      <alignment horizontal="justify" vertical="center"/>
    </xf>
    <xf numFmtId="0" fontId="40" fillId="0" borderId="54" xfId="0" applyFont="1" applyBorder="1" applyAlignment="1">
      <alignment vertical="center"/>
    </xf>
    <xf numFmtId="0" fontId="38" fillId="0" borderId="0" xfId="0" applyFont="1" applyAlignment="1">
      <alignment vertical="center"/>
    </xf>
    <xf numFmtId="0" fontId="38" fillId="0" borderId="54" xfId="0" applyFont="1" applyBorder="1" applyAlignment="1">
      <alignment horizontal="center" vertical="center"/>
    </xf>
    <xf numFmtId="0" fontId="39" fillId="0" borderId="0" xfId="0" applyFont="1" applyAlignment="1">
      <alignment vertical="center"/>
    </xf>
    <xf numFmtId="15" fontId="8" fillId="0" borderId="80" xfId="0" applyNumberFormat="1" applyFont="1" applyBorder="1" applyAlignment="1">
      <alignment horizontal="center" vertical="center"/>
    </xf>
    <xf numFmtId="1" fontId="22" fillId="0" borderId="63" xfId="0" applyNumberFormat="1" applyFont="1" applyBorder="1" applyAlignment="1">
      <alignment horizontal="center" vertical="center" shrinkToFit="1"/>
    </xf>
    <xf numFmtId="0" fontId="19" fillId="0" borderId="1" xfId="0" applyFont="1" applyBorder="1" applyAlignment="1">
      <alignment horizontal="center" vertical="center" wrapText="1"/>
    </xf>
    <xf numFmtId="3" fontId="22" fillId="0" borderId="1" xfId="0" applyNumberFormat="1" applyFont="1" applyBorder="1" applyAlignment="1">
      <alignment horizontal="center" vertical="center" shrinkToFit="1"/>
    </xf>
    <xf numFmtId="171" fontId="22" fillId="0" borderId="1" xfId="0" applyNumberFormat="1" applyFont="1" applyBorder="1" applyAlignment="1">
      <alignment horizontal="center" vertical="center" shrinkToFit="1"/>
    </xf>
    <xf numFmtId="3" fontId="22" fillId="0" borderId="70" xfId="0" applyNumberFormat="1" applyFont="1" applyBorder="1" applyAlignment="1">
      <alignment horizontal="center" vertical="center" shrinkToFit="1"/>
    </xf>
    <xf numFmtId="3" fontId="23" fillId="0" borderId="68" xfId="0" applyNumberFormat="1" applyFont="1" applyBorder="1" applyAlignment="1">
      <alignment horizontal="right" vertical="center" shrinkToFit="1"/>
    </xf>
    <xf numFmtId="171" fontId="21" fillId="0" borderId="68" xfId="0" applyNumberFormat="1" applyFont="1" applyBorder="1" applyAlignment="1">
      <alignment horizontal="right" vertical="center" wrapText="1"/>
    </xf>
    <xf numFmtId="3" fontId="23" fillId="0" borderId="71" xfId="0" applyNumberFormat="1" applyFont="1" applyBorder="1" applyAlignment="1">
      <alignment horizontal="right" vertical="center" shrinkToFit="1"/>
    </xf>
    <xf numFmtId="0" fontId="18" fillId="0" borderId="1" xfId="0" applyFont="1" applyBorder="1" applyAlignment="1">
      <alignment horizontal="center" vertical="center" wrapText="1"/>
    </xf>
    <xf numFmtId="173" fontId="16" fillId="0" borderId="0" xfId="1" applyNumberFormat="1" applyFont="1"/>
    <xf numFmtId="173" fontId="16" fillId="0" borderId="0" xfId="0" applyNumberFormat="1" applyFont="1"/>
    <xf numFmtId="1" fontId="22" fillId="0" borderId="101" xfId="0" applyNumberFormat="1" applyFont="1" applyBorder="1" applyAlignment="1">
      <alignment horizontal="center" vertical="center" shrinkToFit="1"/>
    </xf>
    <xf numFmtId="0" fontId="19" fillId="0" borderId="4" xfId="0" applyFont="1" applyBorder="1" applyAlignment="1">
      <alignment horizontal="center" vertical="center" wrapText="1"/>
    </xf>
    <xf numFmtId="1" fontId="22" fillId="2" borderId="102" xfId="0" applyNumberFormat="1" applyFont="1" applyFill="1" applyBorder="1" applyAlignment="1">
      <alignment horizontal="center" vertical="top" shrinkToFit="1"/>
    </xf>
    <xf numFmtId="0" fontId="19" fillId="0" borderId="76" xfId="0" applyFont="1" applyBorder="1" applyAlignment="1">
      <alignment horizontal="center" vertical="center" wrapText="1"/>
    </xf>
    <xf numFmtId="3" fontId="16" fillId="0" borderId="0" xfId="0" applyNumberFormat="1" applyFont="1"/>
    <xf numFmtId="1" fontId="22" fillId="2" borderId="1" xfId="0" applyNumberFormat="1" applyFont="1" applyFill="1" applyBorder="1" applyAlignment="1">
      <alignment horizontal="center" vertical="center" shrinkToFit="1"/>
    </xf>
    <xf numFmtId="1" fontId="22" fillId="2" borderId="63" xfId="0" applyNumberFormat="1" applyFont="1" applyFill="1" applyBorder="1" applyAlignment="1">
      <alignment horizontal="center" vertical="center" shrinkToFit="1"/>
    </xf>
    <xf numFmtId="0" fontId="20" fillId="2" borderId="1"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19" fillId="0" borderId="0" xfId="0" applyFont="1" applyAlignment="1">
      <alignment horizontal="justify" vertical="top" wrapText="1"/>
    </xf>
    <xf numFmtId="0" fontId="18" fillId="0" borderId="0" xfId="0" applyFont="1" applyAlignment="1">
      <alignment vertical="center" wrapText="1"/>
    </xf>
    <xf numFmtId="0" fontId="21" fillId="0" borderId="72"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73" xfId="0" applyFont="1" applyBorder="1" applyAlignment="1">
      <alignment horizontal="center" vertical="top" wrapText="1"/>
    </xf>
    <xf numFmtId="0" fontId="21" fillId="0" borderId="74" xfId="0" applyFont="1" applyBorder="1" applyAlignment="1">
      <alignment horizontal="left" vertical="top" wrapText="1" indent="2"/>
    </xf>
    <xf numFmtId="1" fontId="19" fillId="2" borderId="75" xfId="0" applyNumberFormat="1" applyFont="1" applyFill="1" applyBorder="1" applyAlignment="1">
      <alignment horizontal="center" vertical="top" shrinkToFit="1"/>
    </xf>
    <xf numFmtId="1" fontId="19" fillId="2" borderId="76" xfId="0" applyNumberFormat="1" applyFont="1" applyFill="1" applyBorder="1" applyAlignment="1">
      <alignment horizontal="center" vertical="top" shrinkToFit="1"/>
    </xf>
    <xf numFmtId="0" fontId="18" fillId="2" borderId="76" xfId="0" applyFont="1" applyFill="1" applyBorder="1" applyAlignment="1">
      <alignment horizontal="left" vertical="top" wrapText="1" indent="2"/>
    </xf>
    <xf numFmtId="0" fontId="18" fillId="2" borderId="77" xfId="0" applyFont="1" applyFill="1" applyBorder="1" applyAlignment="1">
      <alignment horizontal="center" vertical="top" wrapText="1"/>
    </xf>
    <xf numFmtId="1" fontId="19" fillId="0" borderId="63" xfId="0" applyNumberFormat="1" applyFont="1" applyBorder="1" applyAlignment="1">
      <alignment horizontal="center" vertical="center" wrapText="1" shrinkToFit="1"/>
    </xf>
    <xf numFmtId="0" fontId="18" fillId="0" borderId="1" xfId="0" applyFont="1" applyBorder="1" applyAlignment="1">
      <alignment horizontal="left" vertical="center" wrapText="1"/>
    </xf>
    <xf numFmtId="171" fontId="19" fillId="0" borderId="1" xfId="0" applyNumberFormat="1" applyFont="1" applyBorder="1" applyAlignment="1">
      <alignment horizontal="center" vertical="center" wrapText="1" shrinkToFit="1"/>
    </xf>
    <xf numFmtId="171" fontId="19" fillId="0" borderId="70" xfId="0" applyNumberFormat="1" applyFont="1" applyBorder="1" applyAlignment="1">
      <alignment horizontal="center" vertical="center" wrapText="1" shrinkToFit="1"/>
    </xf>
    <xf numFmtId="0" fontId="19" fillId="0" borderId="63" xfId="0" applyFont="1" applyBorder="1" applyAlignment="1">
      <alignment horizontal="left" vertical="center" wrapText="1"/>
    </xf>
    <xf numFmtId="171" fontId="19" fillId="0" borderId="1" xfId="0" applyNumberFormat="1" applyFont="1" applyBorder="1" applyAlignment="1">
      <alignment horizontal="center" vertical="center" wrapText="1"/>
    </xf>
    <xf numFmtId="171" fontId="19" fillId="0" borderId="70" xfId="0" applyNumberFormat="1" applyFont="1" applyBorder="1" applyAlignment="1">
      <alignment horizontal="center" vertical="center" wrapText="1"/>
    </xf>
    <xf numFmtId="0" fontId="21" fillId="0" borderId="68" xfId="0" applyFont="1" applyBorder="1" applyAlignment="1">
      <alignment horizontal="left" vertical="top" wrapText="1"/>
    </xf>
    <xf numFmtId="171" fontId="23" fillId="0" borderId="68" xfId="0" applyNumberFormat="1" applyFont="1" applyBorder="1" applyAlignment="1">
      <alignment horizontal="center" vertical="center" shrinkToFit="1"/>
    </xf>
    <xf numFmtId="171" fontId="21" fillId="0" borderId="68" xfId="0" applyNumberFormat="1" applyFont="1" applyBorder="1" applyAlignment="1">
      <alignment horizontal="center" vertical="center" wrapText="1"/>
    </xf>
    <xf numFmtId="171" fontId="23" fillId="0" borderId="71" xfId="0" applyNumberFormat="1" applyFont="1" applyBorder="1" applyAlignment="1">
      <alignment horizontal="center" vertical="center" shrinkToFit="1"/>
    </xf>
    <xf numFmtId="0" fontId="18" fillId="0" borderId="0" xfId="0" applyFont="1" applyAlignment="1">
      <alignment vertical="top" wrapText="1"/>
    </xf>
    <xf numFmtId="0" fontId="57" fillId="0" borderId="0" xfId="0" applyFont="1" applyAlignment="1">
      <alignment vertical="top" wrapText="1"/>
    </xf>
    <xf numFmtId="0" fontId="14" fillId="0" borderId="13" xfId="0" applyFont="1" applyBorder="1" applyAlignment="1">
      <alignment horizontal="left" vertical="center"/>
    </xf>
    <xf numFmtId="0" fontId="14" fillId="0" borderId="13" xfId="0" applyFont="1" applyBorder="1" applyAlignment="1">
      <alignment horizontal="left" vertical="center" wrapText="1"/>
    </xf>
    <xf numFmtId="15" fontId="8" fillId="0" borderId="15" xfId="0" applyNumberFormat="1" applyFont="1" applyBorder="1" applyAlignment="1">
      <alignment horizontal="center" vertical="center"/>
    </xf>
    <xf numFmtId="0" fontId="19" fillId="0" borderId="63" xfId="0" applyFont="1" applyBorder="1" applyAlignment="1">
      <alignment horizontal="center" vertical="center" wrapText="1"/>
    </xf>
    <xf numFmtId="0" fontId="40" fillId="0" borderId="0" xfId="0" applyFont="1" applyAlignment="1">
      <alignment horizontal="center"/>
    </xf>
    <xf numFmtId="0" fontId="18" fillId="3" borderId="104" xfId="4" applyFont="1" applyFill="1" applyBorder="1" applyAlignment="1">
      <alignment vertical="center"/>
    </xf>
    <xf numFmtId="0" fontId="18" fillId="0" borderId="4" xfId="0" applyFont="1" applyBorder="1" applyAlignment="1">
      <alignment horizontal="center" vertical="center" wrapText="1"/>
    </xf>
    <xf numFmtId="0" fontId="19" fillId="0" borderId="103" xfId="0" applyFont="1" applyBorder="1" applyAlignment="1">
      <alignment horizontal="center" vertical="center" wrapText="1"/>
    </xf>
    <xf numFmtId="0" fontId="19" fillId="0" borderId="105" xfId="0" applyFont="1" applyBorder="1" applyAlignment="1">
      <alignment horizontal="center" vertical="center" wrapText="1"/>
    </xf>
    <xf numFmtId="0" fontId="19" fillId="0" borderId="13" xfId="0" applyFont="1" applyBorder="1" applyAlignment="1">
      <alignment horizontal="center" vertical="center" wrapText="1"/>
    </xf>
    <xf numFmtId="171" fontId="22" fillId="0" borderId="1" xfId="0" applyNumberFormat="1" applyFont="1" applyBorder="1" applyAlignment="1">
      <alignment horizontal="right" vertical="center" shrinkToFit="1"/>
    </xf>
    <xf numFmtId="3" fontId="22" fillId="0" borderId="70" xfId="0" applyNumberFormat="1" applyFont="1" applyBorder="1" applyAlignment="1">
      <alignment horizontal="right" vertical="center" shrinkToFit="1"/>
    </xf>
    <xf numFmtId="0" fontId="27" fillId="0" borderId="62" xfId="0" applyFont="1" applyBorder="1" applyAlignment="1">
      <alignment horizontal="center" vertical="top" wrapText="1"/>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53" fillId="0" borderId="0" xfId="0" applyFont="1" applyAlignment="1">
      <alignment horizontal="center" vertical="center"/>
    </xf>
    <xf numFmtId="0" fontId="52" fillId="0" borderId="0" xfId="0" applyFont="1" applyAlignment="1" applyProtection="1">
      <alignment horizontal="center" vertical="center"/>
      <protection locked="0"/>
    </xf>
    <xf numFmtId="0" fontId="39" fillId="0" borderId="0" xfId="0" applyFont="1" applyAlignment="1">
      <alignment horizontal="center" vertical="center"/>
    </xf>
    <xf numFmtId="168" fontId="38" fillId="0" borderId="0" xfId="0" applyNumberFormat="1" applyFont="1" applyAlignment="1">
      <alignment horizontal="left" vertical="center" wrapText="1"/>
    </xf>
    <xf numFmtId="0" fontId="38" fillId="0" borderId="0" xfId="0" applyFont="1" applyAlignment="1">
      <alignment horizontal="center" vertical="center" wrapText="1"/>
    </xf>
    <xf numFmtId="0" fontId="40" fillId="0" borderId="0" xfId="0" applyFont="1" applyAlignment="1">
      <alignment horizontal="center" vertical="center" wrapText="1"/>
    </xf>
    <xf numFmtId="167" fontId="38" fillId="0" borderId="0" xfId="1" applyNumberFormat="1" applyFont="1" applyBorder="1" applyAlignment="1">
      <alignment horizontal="right"/>
    </xf>
    <xf numFmtId="167" fontId="38" fillId="0" borderId="0" xfId="0" applyNumberFormat="1" applyFont="1" applyAlignment="1">
      <alignment horizontal="right"/>
    </xf>
    <xf numFmtId="167" fontId="38" fillId="0" borderId="0" xfId="0" applyNumberFormat="1" applyFont="1" applyAlignment="1">
      <alignment vertical="center"/>
    </xf>
    <xf numFmtId="167" fontId="38" fillId="0" borderId="0" xfId="0" applyNumberFormat="1" applyFont="1" applyAlignment="1">
      <alignment horizontal="justify" vertical="center"/>
    </xf>
    <xf numFmtId="167" fontId="40" fillId="0" borderId="0" xfId="0" applyNumberFormat="1" applyFont="1" applyAlignment="1">
      <alignment vertical="center"/>
    </xf>
    <xf numFmtId="168" fontId="38" fillId="0" borderId="0" xfId="0" applyNumberFormat="1" applyFont="1" applyAlignment="1">
      <alignment vertical="center" wrapText="1"/>
    </xf>
    <xf numFmtId="0" fontId="14" fillId="0" borderId="24" xfId="0" applyFont="1" applyBorder="1" applyAlignment="1">
      <alignment vertical="center"/>
    </xf>
    <xf numFmtId="0" fontId="2" fillId="0" borderId="0" xfId="0" applyFont="1"/>
    <xf numFmtId="171" fontId="23" fillId="0" borderId="106" xfId="0" applyNumberFormat="1" applyFont="1" applyBorder="1" applyAlignment="1">
      <alignment horizontal="center" vertical="center" wrapText="1" shrinkToFit="1"/>
    </xf>
    <xf numFmtId="0" fontId="13" fillId="0" borderId="0" xfId="0" applyFont="1" applyAlignment="1">
      <alignment vertical="center"/>
    </xf>
    <xf numFmtId="0" fontId="1" fillId="0" borderId="0" xfId="0" applyFont="1"/>
    <xf numFmtId="44" fontId="0" fillId="0" borderId="0" xfId="0" applyNumberFormat="1"/>
    <xf numFmtId="8" fontId="13" fillId="0" borderId="49" xfId="0" applyNumberFormat="1" applyFont="1" applyBorder="1" applyAlignment="1" applyProtection="1">
      <alignment horizontal="left" vertical="center" wrapText="1"/>
      <protection locked="0"/>
    </xf>
    <xf numFmtId="166" fontId="14" fillId="0" borderId="80" xfId="0" applyNumberFormat="1" applyFont="1" applyBorder="1" applyAlignment="1">
      <alignment vertical="center"/>
    </xf>
    <xf numFmtId="0" fontId="64" fillId="0" borderId="80" xfId="0" applyFont="1" applyBorder="1" applyAlignment="1">
      <alignment horizontal="center" vertical="center" wrapText="1"/>
    </xf>
    <xf numFmtId="15" fontId="65" fillId="0" borderId="107" xfId="0" applyNumberFormat="1" applyFont="1" applyBorder="1" applyAlignment="1">
      <alignment horizontal="center" vertical="center"/>
    </xf>
    <xf numFmtId="0" fontId="8" fillId="0" borderId="0" xfId="0" applyFont="1" applyAlignment="1">
      <alignment vertical="center" wrapText="1"/>
    </xf>
    <xf numFmtId="0" fontId="64" fillId="0" borderId="88" xfId="0" applyFont="1" applyBorder="1" applyAlignment="1">
      <alignment horizontal="left" vertical="center" wrapText="1"/>
    </xf>
    <xf numFmtId="43" fontId="14" fillId="0" borderId="15" xfId="1" applyFont="1" applyBorder="1" applyAlignment="1">
      <alignment vertical="center"/>
    </xf>
    <xf numFmtId="43" fontId="14" fillId="0" borderId="96" xfId="1" applyFont="1" applyBorder="1" applyAlignment="1">
      <alignment horizontal="center" vertical="center"/>
    </xf>
    <xf numFmtId="15" fontId="65" fillId="0" borderId="15" xfId="0" applyNumberFormat="1" applyFont="1" applyBorder="1" applyAlignment="1">
      <alignment horizontal="center" vertical="center" wrapText="1"/>
    </xf>
    <xf numFmtId="43" fontId="14" fillId="0" borderId="108" xfId="1" applyFont="1" applyBorder="1" applyAlignment="1">
      <alignment vertical="center" wrapText="1"/>
    </xf>
    <xf numFmtId="43" fontId="14" fillId="0" borderId="109" xfId="1" applyFont="1" applyBorder="1" applyAlignment="1">
      <alignment vertical="center"/>
    </xf>
    <xf numFmtId="166" fontId="14" fillId="0" borderId="108" xfId="0" applyNumberFormat="1" applyFont="1" applyBorder="1" applyAlignment="1">
      <alignment vertical="center"/>
    </xf>
    <xf numFmtId="166" fontId="14" fillId="0" borderId="109" xfId="0" applyNumberFormat="1" applyFont="1" applyBorder="1" applyAlignment="1">
      <alignment vertical="center"/>
    </xf>
    <xf numFmtId="166" fontId="14" fillId="0" borderId="49" xfId="0" applyNumberFormat="1" applyFont="1" applyBorder="1" applyAlignment="1">
      <alignment horizontal="center" vertical="center"/>
    </xf>
    <xf numFmtId="0" fontId="8" fillId="0" borderId="0" xfId="0" applyFont="1" applyAlignment="1">
      <alignment vertical="center"/>
    </xf>
    <xf numFmtId="166" fontId="14" fillId="0" borderId="110" xfId="0" applyNumberFormat="1" applyFont="1" applyBorder="1" applyAlignment="1">
      <alignment vertical="center"/>
    </xf>
    <xf numFmtId="0" fontId="8" fillId="0" borderId="110" xfId="0" applyFont="1" applyBorder="1" applyAlignment="1">
      <alignment vertical="center" wrapText="1"/>
    </xf>
    <xf numFmtId="0" fontId="8" fillId="0" borderId="16" xfId="0" applyFont="1" applyBorder="1" applyAlignment="1">
      <alignment vertical="center" wrapText="1"/>
    </xf>
    <xf numFmtId="0" fontId="64" fillId="0" borderId="16" xfId="0" applyFont="1" applyBorder="1" applyAlignment="1">
      <alignment horizontal="left" vertical="center" wrapText="1"/>
    </xf>
    <xf numFmtId="0" fontId="8" fillId="0" borderId="16" xfId="0" applyFont="1" applyBorder="1" applyAlignment="1">
      <alignment vertical="center"/>
    </xf>
    <xf numFmtId="0" fontId="8" fillId="0" borderId="16" xfId="0" applyFont="1" applyBorder="1" applyAlignment="1">
      <alignment horizontal="left" vertical="center"/>
    </xf>
    <xf numFmtId="0" fontId="0" fillId="0" borderId="16" xfId="0" applyBorder="1" applyAlignment="1">
      <alignment vertical="center" wrapText="1"/>
    </xf>
    <xf numFmtId="0" fontId="14" fillId="0" borderId="16" xfId="0" applyFont="1" applyBorder="1" applyAlignment="1">
      <alignment horizontal="left" vertical="center"/>
    </xf>
    <xf numFmtId="166" fontId="14" fillId="3" borderId="109" xfId="0" applyNumberFormat="1" applyFont="1" applyFill="1" applyBorder="1" applyAlignment="1">
      <alignment vertical="center"/>
    </xf>
    <xf numFmtId="15" fontId="65" fillId="0" borderId="15" xfId="0" applyNumberFormat="1" applyFont="1" applyBorder="1" applyAlignment="1">
      <alignment horizontal="center" vertical="center"/>
    </xf>
    <xf numFmtId="15" fontId="8" fillId="0" borderId="111" xfId="0" applyNumberFormat="1" applyFont="1" applyBorder="1" applyAlignment="1">
      <alignment horizontal="center" vertical="center"/>
    </xf>
    <xf numFmtId="0" fontId="8" fillId="0" borderId="16" xfId="0" applyFont="1" applyBorder="1" applyAlignment="1">
      <alignment horizontal="left" vertical="center" wrapText="1"/>
    </xf>
    <xf numFmtId="15" fontId="8" fillId="0" borderId="84" xfId="0" applyNumberFormat="1" applyFont="1" applyBorder="1" applyAlignment="1">
      <alignment horizontal="center" vertical="center"/>
    </xf>
    <xf numFmtId="0" fontId="64" fillId="0" borderId="84" xfId="0" applyFont="1" applyBorder="1" applyAlignment="1">
      <alignment horizontal="center" vertical="center" wrapText="1"/>
    </xf>
    <xf numFmtId="0" fontId="8" fillId="0" borderId="81" xfId="0" applyFont="1" applyBorder="1" applyAlignment="1">
      <alignment vertical="center" wrapText="1"/>
    </xf>
    <xf numFmtId="43" fontId="14" fillId="0" borderId="84" xfId="1" applyFont="1" applyBorder="1" applyAlignment="1">
      <alignment vertical="center"/>
    </xf>
    <xf numFmtId="0" fontId="14" fillId="0" borderId="9" xfId="0" applyFont="1" applyBorder="1" applyAlignment="1">
      <alignment horizontal="center" vertical="center"/>
    </xf>
    <xf numFmtId="169" fontId="14" fillId="0" borderId="10" xfId="0" applyNumberFormat="1" applyFont="1" applyBorder="1" applyAlignment="1">
      <alignment horizontal="center" vertical="center"/>
    </xf>
    <xf numFmtId="15" fontId="8" fillId="0" borderId="10" xfId="0" applyNumberFormat="1" applyFont="1" applyBorder="1" applyAlignment="1">
      <alignment horizontal="center" vertical="center"/>
    </xf>
    <xf numFmtId="0" fontId="64" fillId="0" borderId="112" xfId="0" applyFont="1" applyBorder="1" applyAlignment="1">
      <alignment horizontal="center" vertical="center" wrapText="1"/>
    </xf>
    <xf numFmtId="0" fontId="8" fillId="0" borderId="10" xfId="0" applyFont="1" applyBorder="1" applyAlignment="1">
      <alignment vertical="center" wrapText="1"/>
    </xf>
    <xf numFmtId="166" fontId="14" fillId="0" borderId="113" xfId="0" applyNumberFormat="1" applyFont="1" applyBorder="1" applyAlignment="1">
      <alignment vertical="center"/>
    </xf>
    <xf numFmtId="43" fontId="14" fillId="0" borderId="10" xfId="1" applyFont="1" applyBorder="1" applyAlignment="1">
      <alignment vertical="center"/>
    </xf>
    <xf numFmtId="0" fontId="14" fillId="0" borderId="10" xfId="0" applyFont="1" applyBorder="1" applyAlignment="1">
      <alignment horizontal="center" vertical="center"/>
    </xf>
    <xf numFmtId="0" fontId="14" fillId="0" borderId="10" xfId="0" applyFont="1" applyBorder="1" applyAlignment="1">
      <alignment horizontal="left" vertical="center"/>
    </xf>
    <xf numFmtId="166" fontId="14" fillId="0" borderId="10" xfId="0" applyNumberFormat="1" applyFont="1" applyBorder="1" applyAlignment="1">
      <alignment vertical="center"/>
    </xf>
    <xf numFmtId="166" fontId="14" fillId="0" borderId="114" xfId="0" applyNumberFormat="1" applyFont="1" applyBorder="1" applyAlignment="1">
      <alignment horizontal="center" vertical="center"/>
    </xf>
    <xf numFmtId="0" fontId="14" fillId="0" borderId="84" xfId="0" applyFont="1" applyBorder="1" applyAlignment="1">
      <alignment horizontal="left" vertical="center"/>
    </xf>
    <xf numFmtId="0" fontId="14" fillId="0" borderId="10" xfId="0" applyFont="1" applyBorder="1" applyAlignment="1">
      <alignment horizontal="left" vertical="center" wrapText="1"/>
    </xf>
    <xf numFmtId="15" fontId="14" fillId="0" borderId="10" xfId="0" applyNumberFormat="1" applyFont="1" applyBorder="1" applyAlignment="1">
      <alignment horizontal="left" vertical="center"/>
    </xf>
    <xf numFmtId="166" fontId="14" fillId="0" borderId="114" xfId="0" applyNumberFormat="1" applyFont="1" applyBorder="1" applyAlignment="1">
      <alignment vertical="center"/>
    </xf>
    <xf numFmtId="0" fontId="13" fillId="0" borderId="0" xfId="0" applyFont="1" applyAlignment="1">
      <alignment horizontal="left" vertical="center"/>
    </xf>
    <xf numFmtId="167" fontId="40" fillId="0" borderId="59" xfId="0" applyNumberFormat="1" applyFont="1" applyBorder="1" applyAlignment="1">
      <alignment vertical="center"/>
    </xf>
    <xf numFmtId="43" fontId="14" fillId="4" borderId="15" xfId="1" applyFont="1" applyFill="1" applyBorder="1" applyAlignment="1">
      <alignment vertical="center"/>
    </xf>
    <xf numFmtId="43" fontId="14" fillId="5" borderId="15" xfId="1" applyFont="1" applyFill="1" applyBorder="1" applyAlignment="1">
      <alignment vertical="center"/>
    </xf>
    <xf numFmtId="0" fontId="64" fillId="0" borderId="15" xfId="0" applyFont="1" applyBorder="1" applyAlignment="1">
      <alignment horizontal="center" vertical="center" wrapText="1"/>
    </xf>
    <xf numFmtId="174" fontId="8" fillId="0" borderId="0" xfId="0" applyNumberFormat="1" applyFont="1"/>
    <xf numFmtId="1" fontId="22" fillId="2" borderId="102" xfId="0" applyNumberFormat="1" applyFont="1" applyFill="1" applyBorder="1" applyAlignment="1">
      <alignment horizontal="center" vertical="center" shrinkToFit="1"/>
    </xf>
    <xf numFmtId="0" fontId="14" fillId="0" borderId="13" xfId="0" applyFont="1" applyBorder="1" applyAlignment="1">
      <alignment vertical="center"/>
    </xf>
    <xf numFmtId="43" fontId="22" fillId="0" borderId="70" xfId="1" applyFont="1" applyBorder="1" applyAlignment="1">
      <alignment horizontal="right" vertical="center" shrinkToFit="1"/>
    </xf>
    <xf numFmtId="43" fontId="23" fillId="0" borderId="71" xfId="1" applyFont="1" applyBorder="1" applyAlignment="1">
      <alignment horizontal="right" vertical="center" shrinkToFit="1"/>
    </xf>
    <xf numFmtId="0" fontId="14" fillId="0" borderId="16" xfId="0" applyFont="1" applyBorder="1" applyAlignment="1">
      <alignment vertical="center" wrapText="1"/>
    </xf>
    <xf numFmtId="0" fontId="64" fillId="0" borderId="115" xfId="0" applyFont="1" applyBorder="1" applyAlignment="1">
      <alignment horizontal="center" vertical="center" wrapText="1"/>
    </xf>
    <xf numFmtId="0" fontId="64" fillId="0" borderId="16" xfId="0" applyFont="1" applyBorder="1" applyAlignment="1">
      <alignment horizontal="center" vertical="center" wrapText="1"/>
    </xf>
    <xf numFmtId="166" fontId="14" fillId="0" borderId="88" xfId="0" applyNumberFormat="1" applyFont="1" applyBorder="1" applyAlignment="1">
      <alignment vertical="center"/>
    </xf>
    <xf numFmtId="0" fontId="8" fillId="3" borderId="16" xfId="6" applyFont="1" applyFill="1" applyBorder="1" applyAlignment="1">
      <alignment vertical="top" wrapText="1"/>
    </xf>
    <xf numFmtId="15" fontId="31" fillId="0" borderId="84" xfId="0" quotePrefix="1" applyNumberFormat="1" applyFont="1" applyBorder="1" applyAlignment="1">
      <alignment horizontal="center" vertical="center"/>
    </xf>
    <xf numFmtId="166" fontId="14" fillId="0" borderId="84" xfId="0" applyNumberFormat="1" applyFont="1" applyBorder="1" applyAlignment="1">
      <alignment horizontal="center" vertical="center"/>
    </xf>
    <xf numFmtId="166" fontId="14" fillId="0" borderId="15" xfId="0" applyNumberFormat="1" applyFont="1" applyBorder="1" applyAlignment="1">
      <alignment horizontal="center" vertical="center"/>
    </xf>
    <xf numFmtId="166" fontId="65" fillId="0" borderId="0" xfId="0" applyNumberFormat="1" applyFont="1"/>
    <xf numFmtId="43" fontId="22" fillId="0" borderId="1" xfId="1" applyFont="1" applyBorder="1" applyAlignment="1">
      <alignment horizontal="center" vertical="center" shrinkToFit="1"/>
    </xf>
    <xf numFmtId="43" fontId="23" fillId="0" borderId="68" xfId="1" applyFont="1" applyBorder="1" applyAlignment="1">
      <alignment horizontal="right" vertical="center" shrinkToFit="1"/>
    </xf>
    <xf numFmtId="15" fontId="65" fillId="0" borderId="10" xfId="0" applyNumberFormat="1" applyFont="1" applyBorder="1" applyAlignment="1">
      <alignment horizontal="center" vertical="center" wrapText="1"/>
    </xf>
    <xf numFmtId="0" fontId="8" fillId="3" borderId="10" xfId="6" applyFont="1" applyFill="1" applyBorder="1" applyAlignment="1">
      <alignment vertical="top" wrapText="1"/>
    </xf>
    <xf numFmtId="44" fontId="14" fillId="3" borderId="10" xfId="6" applyNumberFormat="1" applyFont="1" applyFill="1" applyBorder="1" applyAlignment="1">
      <alignment vertical="center" wrapText="1"/>
    </xf>
    <xf numFmtId="166" fontId="14" fillId="0" borderId="10" xfId="0" applyNumberFormat="1" applyFont="1" applyBorder="1" applyAlignment="1">
      <alignment horizontal="center" vertical="center"/>
    </xf>
    <xf numFmtId="0" fontId="14" fillId="0" borderId="82" xfId="0" applyFont="1" applyBorder="1" applyAlignment="1">
      <alignment horizontal="left" vertical="center"/>
    </xf>
    <xf numFmtId="0" fontId="14" fillId="0" borderId="10" xfId="0" applyFont="1" applyBorder="1" applyAlignment="1">
      <alignment vertical="center" wrapText="1"/>
    </xf>
    <xf numFmtId="0" fontId="0" fillId="0" borderId="10" xfId="0" applyBorder="1" applyAlignment="1">
      <alignment vertical="center" wrapText="1"/>
    </xf>
    <xf numFmtId="44" fontId="14" fillId="0" borderId="113" xfId="0" applyNumberFormat="1" applyFont="1" applyBorder="1" applyAlignment="1">
      <alignment vertical="center" wrapText="1"/>
    </xf>
    <xf numFmtId="15" fontId="65" fillId="0" borderId="84" xfId="0" applyNumberFormat="1" applyFont="1" applyBorder="1" applyAlignment="1">
      <alignment horizontal="center" vertical="center" wrapText="1"/>
    </xf>
    <xf numFmtId="0" fontId="50" fillId="0" borderId="0" xfId="4" applyFont="1" applyAlignment="1">
      <alignment horizontal="center"/>
    </xf>
    <xf numFmtId="171" fontId="27" fillId="6" borderId="0" xfId="0" applyNumberFormat="1" applyFont="1" applyFill="1" applyAlignment="1">
      <alignment horizontal="left" vertical="top" wrapText="1"/>
    </xf>
    <xf numFmtId="0" fontId="27" fillId="6" borderId="0" xfId="0" applyFont="1" applyFill="1" applyAlignment="1">
      <alignment vertical="top" wrapText="1"/>
    </xf>
    <xf numFmtId="171" fontId="25" fillId="6" borderId="0" xfId="0" applyNumberFormat="1" applyFont="1" applyFill="1" applyAlignment="1">
      <alignment horizontal="left" wrapText="1"/>
    </xf>
    <xf numFmtId="171" fontId="26" fillId="6" borderId="0" xfId="0" applyNumberFormat="1" applyFont="1" applyFill="1" applyAlignment="1">
      <alignment horizontal="left" vertical="top" wrapText="1"/>
    </xf>
    <xf numFmtId="171" fontId="26" fillId="6" borderId="39" xfId="0" applyNumberFormat="1" applyFont="1" applyFill="1" applyBorder="1" applyAlignment="1">
      <alignment horizontal="left" vertical="top" wrapText="1"/>
    </xf>
    <xf numFmtId="0" fontId="28" fillId="6" borderId="0" xfId="0" applyFont="1" applyFill="1" applyAlignment="1">
      <alignment vertical="top" wrapText="1"/>
    </xf>
    <xf numFmtId="0" fontId="26" fillId="6" borderId="0" xfId="0" applyFont="1" applyFill="1" applyAlignment="1">
      <alignment vertical="top" wrapText="1"/>
    </xf>
    <xf numFmtId="0" fontId="25" fillId="6" borderId="0" xfId="0" applyFont="1" applyFill="1" applyAlignment="1">
      <alignment wrapText="1"/>
    </xf>
    <xf numFmtId="43" fontId="22" fillId="0" borderId="2" xfId="1" applyFont="1" applyBorder="1" applyAlignment="1">
      <alignment horizontal="center" vertical="center" shrinkToFit="1"/>
    </xf>
    <xf numFmtId="171" fontId="22" fillId="0" borderId="4" xfId="0" applyNumberFormat="1" applyFont="1" applyBorder="1" applyAlignment="1">
      <alignment horizontal="right" vertical="center" shrinkToFit="1"/>
    </xf>
    <xf numFmtId="171" fontId="21" fillId="0" borderId="116" xfId="0" applyNumberFormat="1" applyFont="1" applyBorder="1" applyAlignment="1">
      <alignment horizontal="right" vertical="center" wrapText="1"/>
    </xf>
    <xf numFmtId="44" fontId="16" fillId="0" borderId="13" xfId="1" applyNumberFormat="1" applyFont="1" applyBorder="1" applyAlignment="1">
      <alignment vertical="center"/>
    </xf>
    <xf numFmtId="43" fontId="16" fillId="0" borderId="0" xfId="1" applyFont="1"/>
    <xf numFmtId="43" fontId="16" fillId="0" borderId="13" xfId="1" applyFont="1" applyBorder="1" applyAlignment="1">
      <alignment vertical="center"/>
    </xf>
    <xf numFmtId="15" fontId="8" fillId="0" borderId="112" xfId="0" applyNumberFormat="1" applyFont="1" applyBorder="1" applyAlignment="1">
      <alignment horizontal="center" vertical="center"/>
    </xf>
    <xf numFmtId="15" fontId="8" fillId="0" borderId="13" xfId="0" applyNumberFormat="1" applyFont="1" applyBorder="1" applyAlignment="1">
      <alignment horizontal="center" vertical="center"/>
    </xf>
    <xf numFmtId="0" fontId="14" fillId="0" borderId="117" xfId="0" applyFont="1" applyBorder="1" applyAlignment="1">
      <alignment horizontal="center" vertical="center"/>
    </xf>
    <xf numFmtId="169" fontId="14" fillId="0" borderId="16" xfId="0" applyNumberFormat="1" applyFont="1" applyBorder="1" applyAlignment="1">
      <alignment horizontal="center" vertical="center"/>
    </xf>
    <xf numFmtId="166" fontId="14" fillId="0" borderId="16" xfId="0" applyNumberFormat="1" applyFont="1" applyBorder="1" applyAlignment="1">
      <alignment vertical="center"/>
    </xf>
    <xf numFmtId="169" fontId="14" fillId="0" borderId="88" xfId="0" applyNumberFormat="1" applyFont="1" applyBorder="1" applyAlignment="1">
      <alignment horizontal="center" vertical="center"/>
    </xf>
    <xf numFmtId="0" fontId="64" fillId="0" borderId="88" xfId="0" applyFont="1" applyBorder="1" applyAlignment="1">
      <alignment horizontal="center" vertical="center" wrapText="1"/>
    </xf>
    <xf numFmtId="166" fontId="14" fillId="0" borderId="54" xfId="0" applyNumberFormat="1" applyFont="1" applyBorder="1" applyAlignment="1">
      <alignment horizontal="center" vertical="center"/>
    </xf>
    <xf numFmtId="166" fontId="8" fillId="0" borderId="0" xfId="0" applyNumberFormat="1" applyFont="1"/>
    <xf numFmtId="44" fontId="16" fillId="0" borderId="0" xfId="0" applyNumberFormat="1" applyFont="1"/>
    <xf numFmtId="44" fontId="8" fillId="0" borderId="0" xfId="0" applyNumberFormat="1" applyFont="1"/>
    <xf numFmtId="171" fontId="16" fillId="0" borderId="0" xfId="0" applyNumberFormat="1" applyFont="1"/>
    <xf numFmtId="43" fontId="16" fillId="0" borderId="0" xfId="0" applyNumberFormat="1" applyFont="1"/>
    <xf numFmtId="0" fontId="14" fillId="0" borderId="79" xfId="0" applyFont="1" applyBorder="1" applyAlignment="1">
      <alignment horizontal="center" vertical="center"/>
    </xf>
    <xf numFmtId="169" fontId="14" fillId="0" borderId="81" xfId="0" applyNumberFormat="1" applyFont="1" applyBorder="1" applyAlignment="1">
      <alignment horizontal="center" vertical="center"/>
    </xf>
    <xf numFmtId="166" fontId="14" fillId="0" borderId="82" xfId="0" applyNumberFormat="1" applyFont="1" applyBorder="1" applyAlignment="1">
      <alignment vertical="center"/>
    </xf>
    <xf numFmtId="166" fontId="14" fillId="0" borderId="48" xfId="0" applyNumberFormat="1" applyFont="1" applyBorder="1" applyAlignment="1">
      <alignment horizontal="center" vertical="center"/>
    </xf>
    <xf numFmtId="0" fontId="64" fillId="0" borderId="81" xfId="0" applyFont="1" applyBorder="1" applyAlignment="1">
      <alignment horizontal="center" vertical="center" wrapText="1"/>
    </xf>
    <xf numFmtId="0" fontId="8" fillId="0" borderId="81" xfId="0" applyFont="1" applyBorder="1" applyAlignment="1">
      <alignment horizontal="left" vertical="center" wrapText="1"/>
    </xf>
    <xf numFmtId="166" fontId="16" fillId="0" borderId="0" xfId="0" applyNumberFormat="1" applyFont="1"/>
    <xf numFmtId="0" fontId="14" fillId="0" borderId="0" xfId="0" applyFont="1" applyAlignment="1">
      <alignment horizontal="center" vertical="center"/>
    </xf>
    <xf numFmtId="0" fontId="24" fillId="0" borderId="0" xfId="0" applyFont="1" applyAlignment="1">
      <alignment horizontal="center" vertical="center"/>
    </xf>
    <xf numFmtId="0" fontId="15" fillId="0" borderId="0" xfId="0" applyFont="1" applyAlignment="1">
      <alignment horizontal="center"/>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14" fillId="0" borderId="0" xfId="0" applyFont="1" applyAlignment="1">
      <alignment horizontal="justify" vertical="center" wrapText="1"/>
    </xf>
    <xf numFmtId="0" fontId="29" fillId="0" borderId="0" xfId="0" applyFont="1" applyAlignment="1">
      <alignment horizontal="center"/>
    </xf>
    <xf numFmtId="171" fontId="29" fillId="0" borderId="0" xfId="0" applyNumberFormat="1" applyFont="1" applyAlignment="1">
      <alignment horizontal="left"/>
    </xf>
    <xf numFmtId="0" fontId="26" fillId="0" borderId="0" xfId="0" applyFont="1" applyAlignment="1">
      <alignment horizontal="justify" vertical="top" wrapText="1"/>
    </xf>
    <xf numFmtId="171" fontId="26" fillId="0" borderId="0" xfId="0" applyNumberFormat="1" applyFont="1" applyAlignment="1">
      <alignment horizontal="left" vertical="top"/>
    </xf>
    <xf numFmtId="0" fontId="26" fillId="0" borderId="0" xfId="0" applyFont="1" applyAlignment="1">
      <alignment horizontal="justify" vertical="top"/>
    </xf>
    <xf numFmtId="0" fontId="25" fillId="0" borderId="0" xfId="0" applyFont="1" applyAlignment="1">
      <alignment horizontal="left" wrapText="1"/>
    </xf>
    <xf numFmtId="0" fontId="26" fillId="0" borderId="0" xfId="0" applyFont="1" applyAlignment="1">
      <alignment horizontal="right" vertical="top" wrapText="1" indent="9"/>
    </xf>
    <xf numFmtId="171" fontId="25" fillId="0" borderId="0" xfId="0" applyNumberFormat="1" applyFont="1" applyAlignment="1">
      <alignment horizontal="left" wrapText="1"/>
    </xf>
    <xf numFmtId="171" fontId="26" fillId="0" borderId="0" xfId="0" applyNumberFormat="1" applyFont="1" applyAlignment="1">
      <alignment horizontal="left" vertical="top" wrapText="1"/>
    </xf>
    <xf numFmtId="0" fontId="26" fillId="0" borderId="0" xfId="0" applyFont="1" applyAlignment="1">
      <alignment vertical="top" wrapText="1"/>
    </xf>
    <xf numFmtId="0" fontId="25" fillId="6" borderId="0" xfId="0" applyFont="1" applyFill="1" applyAlignment="1">
      <alignment horizontal="left" wrapText="1"/>
    </xf>
    <xf numFmtId="0" fontId="26" fillId="6" borderId="0" xfId="0" applyFont="1" applyFill="1" applyAlignment="1">
      <alignment horizontal="right" vertical="top" wrapText="1" indent="9"/>
    </xf>
    <xf numFmtId="171" fontId="25" fillId="6" borderId="0" xfId="0" applyNumberFormat="1" applyFont="1" applyFill="1" applyAlignment="1">
      <alignment horizontal="left" wrapText="1"/>
    </xf>
    <xf numFmtId="0" fontId="18" fillId="0" borderId="0" xfId="0" applyFont="1" applyAlignment="1">
      <alignment horizontal="left" vertical="top" wrapText="1"/>
    </xf>
    <xf numFmtId="0" fontId="18" fillId="0" borderId="0" xfId="0" applyFont="1" applyAlignment="1">
      <alignment horizontal="left" wrapText="1"/>
    </xf>
    <xf numFmtId="0" fontId="18" fillId="0" borderId="0" xfId="0" applyFont="1" applyAlignment="1">
      <alignment horizontal="center" vertical="top" wrapText="1"/>
    </xf>
    <xf numFmtId="0" fontId="14" fillId="0" borderId="0" xfId="0" applyFont="1" applyAlignment="1">
      <alignment horizontal="center"/>
    </xf>
    <xf numFmtId="0" fontId="56" fillId="0" borderId="0" xfId="0" applyFont="1" applyAlignment="1">
      <alignment horizontal="center" vertical="center" wrapText="1"/>
    </xf>
    <xf numFmtId="0" fontId="56" fillId="0" borderId="0" xfId="0" applyFont="1" applyAlignment="1">
      <alignment horizontal="center"/>
    </xf>
    <xf numFmtId="0" fontId="18" fillId="0" borderId="0" xfId="0" applyFont="1" applyAlignment="1">
      <alignment horizontal="justify" vertical="top" wrapText="1"/>
    </xf>
    <xf numFmtId="0" fontId="18" fillId="0" borderId="42" xfId="0" applyFont="1" applyBorder="1" applyAlignment="1">
      <alignment horizontal="left" vertical="center" wrapText="1"/>
    </xf>
    <xf numFmtId="0" fontId="18" fillId="0" borderId="44" xfId="0" applyFont="1" applyBorder="1" applyAlignment="1">
      <alignment horizontal="justify" vertical="center" wrapText="1"/>
    </xf>
    <xf numFmtId="0" fontId="19" fillId="0" borderId="0" xfId="0" applyFont="1" applyAlignment="1">
      <alignment horizontal="justify" vertical="top" wrapText="1"/>
    </xf>
    <xf numFmtId="0" fontId="18" fillId="0" borderId="0" xfId="0" applyFont="1" applyAlignment="1">
      <alignment horizontal="left" vertical="center" wrapText="1"/>
    </xf>
    <xf numFmtId="0" fontId="18" fillId="0" borderId="0" xfId="0" applyFont="1" applyAlignment="1">
      <alignment horizontal="justify"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vertical="top" wrapText="1"/>
    </xf>
    <xf numFmtId="0" fontId="20" fillId="0" borderId="0" xfId="0" applyFont="1" applyAlignment="1">
      <alignment horizontal="center" vertical="top" wrapText="1"/>
    </xf>
    <xf numFmtId="0" fontId="39" fillId="0" borderId="0" xfId="0" applyFont="1" applyAlignment="1">
      <alignment horizontal="center" vertical="center"/>
    </xf>
    <xf numFmtId="0" fontId="40" fillId="0" borderId="0" xfId="0" applyFont="1" applyAlignment="1">
      <alignment horizontal="center"/>
    </xf>
    <xf numFmtId="0" fontId="17" fillId="0" borderId="0" xfId="0" applyFont="1" applyAlignment="1">
      <alignment horizontal="center"/>
    </xf>
    <xf numFmtId="0" fontId="16" fillId="0" borderId="0" xfId="0" applyFont="1" applyAlignment="1">
      <alignment horizontal="left"/>
    </xf>
    <xf numFmtId="0" fontId="19" fillId="0" borderId="0" xfId="0" applyFont="1" applyAlignment="1">
      <alignment horizontal="left" vertical="top" wrapText="1"/>
    </xf>
    <xf numFmtId="0" fontId="20" fillId="0" borderId="0" xfId="0" applyFont="1" applyAlignment="1">
      <alignment horizontal="left" vertical="top" wrapText="1" indent="1"/>
    </xf>
    <xf numFmtId="0" fontId="19" fillId="0" borderId="0" xfId="0" applyFont="1" applyAlignment="1">
      <alignment horizontal="left" vertical="top" wrapText="1" indent="1"/>
    </xf>
    <xf numFmtId="0" fontId="18" fillId="0" borderId="0" xfId="0" applyFont="1" applyAlignment="1">
      <alignment vertical="top" wrapText="1"/>
    </xf>
    <xf numFmtId="0" fontId="19" fillId="0" borderId="0" xfId="0" applyFont="1" applyAlignment="1">
      <alignment vertical="top" wrapText="1"/>
    </xf>
    <xf numFmtId="164" fontId="56" fillId="3" borderId="0" xfId="0" applyNumberFormat="1" applyFont="1" applyFill="1" applyAlignment="1">
      <alignment horizontal="center"/>
    </xf>
    <xf numFmtId="164" fontId="56" fillId="0" borderId="0" xfId="0" applyNumberFormat="1" applyFont="1" applyAlignment="1">
      <alignment horizontal="right"/>
    </xf>
    <xf numFmtId="0" fontId="40" fillId="0" borderId="0" xfId="0" applyFont="1" applyAlignment="1">
      <alignment horizontal="center" vertical="center"/>
    </xf>
    <xf numFmtId="0" fontId="49" fillId="0" borderId="0" xfId="0" applyFont="1" applyAlignment="1">
      <alignment horizontal="left" wrapText="1"/>
    </xf>
    <xf numFmtId="0" fontId="50" fillId="0" borderId="0" xfId="4" applyFont="1" applyAlignment="1">
      <alignment horizontal="center" wrapText="1"/>
    </xf>
    <xf numFmtId="0" fontId="50" fillId="0" borderId="0" xfId="4" applyFont="1" applyAlignment="1">
      <alignment horizontal="center"/>
    </xf>
    <xf numFmtId="0" fontId="44" fillId="0" borderId="0" xfId="0" applyFont="1" applyAlignment="1">
      <alignment horizontal="left"/>
    </xf>
    <xf numFmtId="0" fontId="44" fillId="0" borderId="0" xfId="0" applyFont="1" applyAlignment="1">
      <alignment horizontal="left" wrapText="1"/>
    </xf>
    <xf numFmtId="0" fontId="48" fillId="0" borderId="0" xfId="0" applyFont="1" applyAlignment="1">
      <alignment horizontal="left" wrapText="1"/>
    </xf>
    <xf numFmtId="0" fontId="50" fillId="0" borderId="0" xfId="4" applyFont="1" applyAlignment="1">
      <alignment horizontal="center" vertical="center"/>
    </xf>
    <xf numFmtId="0" fontId="47" fillId="0" borderId="0" xfId="0" applyFont="1" applyAlignment="1">
      <alignment horizontal="center"/>
    </xf>
    <xf numFmtId="0" fontId="12" fillId="0" borderId="0" xfId="0" applyFont="1" applyAlignment="1">
      <alignment horizontal="left" wrapText="1"/>
    </xf>
    <xf numFmtId="0" fontId="44" fillId="0" borderId="0" xfId="0" applyFont="1" applyAlignment="1">
      <alignment horizontal="left" vertical="center" wrapText="1"/>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38" fillId="0" borderId="0" xfId="0" applyFont="1" applyAlignment="1">
      <alignment horizontal="center" vertical="center"/>
    </xf>
    <xf numFmtId="0" fontId="40" fillId="0" borderId="40" xfId="0" applyFont="1" applyBorder="1" applyAlignment="1">
      <alignment horizontal="center" vertical="center" wrapText="1"/>
    </xf>
    <xf numFmtId="0" fontId="40" fillId="0" borderId="0" xfId="0" applyFont="1" applyAlignment="1">
      <alignment horizontal="center" vertical="center" wrapText="1"/>
    </xf>
    <xf numFmtId="0" fontId="40" fillId="0" borderId="54" xfId="0" applyFont="1" applyBorder="1" applyAlignment="1">
      <alignment horizontal="center" vertical="center" wrapText="1"/>
    </xf>
    <xf numFmtId="168" fontId="38" fillId="0" borderId="40" xfId="0" quotePrefix="1" applyNumberFormat="1" applyFont="1" applyBorder="1" applyAlignment="1">
      <alignment horizontal="left" vertical="center" wrapText="1"/>
    </xf>
    <xf numFmtId="168" fontId="38" fillId="0" borderId="0" xfId="0" applyNumberFormat="1" applyFont="1" applyAlignment="1">
      <alignment horizontal="left" vertical="center" wrapText="1"/>
    </xf>
    <xf numFmtId="168" fontId="38" fillId="0" borderId="54" xfId="0" applyNumberFormat="1" applyFont="1" applyBorder="1" applyAlignment="1">
      <alignment horizontal="left" vertical="center" wrapText="1"/>
    </xf>
    <xf numFmtId="0" fontId="38" fillId="0" borderId="0" xfId="0" applyFont="1" applyAlignment="1">
      <alignment horizontal="center" vertical="center" wrapText="1"/>
    </xf>
    <xf numFmtId="0" fontId="38" fillId="0" borderId="54" xfId="0" applyFont="1" applyBorder="1" applyAlignment="1">
      <alignment horizontal="center" vertical="center" wrapText="1"/>
    </xf>
    <xf numFmtId="0" fontId="39" fillId="0" borderId="54" xfId="0" applyFont="1" applyBorder="1" applyAlignment="1">
      <alignment horizontal="center" vertical="center"/>
    </xf>
    <xf numFmtId="0" fontId="40" fillId="0" borderId="54" xfId="0" applyFont="1" applyBorder="1" applyAlignment="1">
      <alignment horizontal="center" vertical="center"/>
    </xf>
    <xf numFmtId="0" fontId="38" fillId="0" borderId="24" xfId="0" applyFont="1" applyBorder="1" applyAlignment="1">
      <alignment horizontal="left" vertical="center"/>
    </xf>
    <xf numFmtId="0" fontId="38" fillId="0" borderId="38" xfId="0" applyFont="1" applyBorder="1" applyAlignment="1">
      <alignment horizontal="left" vertical="center"/>
    </xf>
    <xf numFmtId="0" fontId="38" fillId="0" borderId="51" xfId="0" applyFont="1" applyBorder="1" applyAlignment="1">
      <alignment horizontal="left" vertical="center"/>
    </xf>
    <xf numFmtId="0" fontId="56" fillId="0" borderId="24" xfId="0" applyFont="1" applyBorder="1" applyAlignment="1">
      <alignment horizontal="center" vertical="center"/>
    </xf>
    <xf numFmtId="0" fontId="56" fillId="0" borderId="51" xfId="0" applyFont="1" applyBorder="1" applyAlignment="1">
      <alignment horizontal="center" vertical="center"/>
    </xf>
    <xf numFmtId="169" fontId="38" fillId="0" borderId="24" xfId="0" applyNumberFormat="1" applyFont="1" applyBorder="1" applyAlignment="1">
      <alignment horizontal="left" vertical="center"/>
    </xf>
    <xf numFmtId="169" fontId="38" fillId="0" borderId="51" xfId="0" applyNumberFormat="1" applyFont="1" applyBorder="1" applyAlignment="1">
      <alignment horizontal="left" vertical="center"/>
    </xf>
    <xf numFmtId="0" fontId="38" fillId="0" borderId="25" xfId="0" applyFont="1" applyBorder="1" applyAlignment="1">
      <alignment horizontal="left" vertical="center"/>
    </xf>
    <xf numFmtId="0" fontId="40" fillId="0" borderId="28" xfId="0" applyFont="1" applyBorder="1" applyAlignment="1">
      <alignment horizontal="left" vertical="center"/>
    </xf>
    <xf numFmtId="0" fontId="38" fillId="0" borderId="27" xfId="0" applyFont="1" applyBorder="1" applyAlignment="1">
      <alignment horizontal="left" vertical="center"/>
    </xf>
    <xf numFmtId="0" fontId="38" fillId="0" borderId="28" xfId="0" applyFont="1" applyBorder="1" applyAlignment="1">
      <alignment horizontal="left" vertical="center"/>
    </xf>
    <xf numFmtId="0" fontId="38" fillId="0" borderId="35" xfId="0" applyFont="1" applyBorder="1" applyAlignment="1">
      <alignment horizontal="left" vertical="center"/>
    </xf>
    <xf numFmtId="0" fontId="38" fillId="0" borderId="36" xfId="0" applyFont="1" applyBorder="1" applyAlignment="1">
      <alignment horizontal="left" vertical="center"/>
    </xf>
    <xf numFmtId="0" fontId="38" fillId="0" borderId="30" xfId="0" applyFont="1" applyBorder="1" applyAlignment="1">
      <alignment horizontal="left" vertical="center"/>
    </xf>
    <xf numFmtId="0" fontId="38" fillId="0" borderId="45" xfId="0" applyFont="1" applyBorder="1" applyAlignment="1">
      <alignment horizontal="center" vertical="center"/>
    </xf>
    <xf numFmtId="0" fontId="53" fillId="0" borderId="0" xfId="0" applyFont="1" applyAlignment="1">
      <alignment horizontal="center" vertical="center"/>
    </xf>
    <xf numFmtId="169" fontId="13" fillId="0" borderId="21" xfId="0" applyNumberFormat="1" applyFont="1" applyBorder="1" applyAlignment="1">
      <alignment horizontal="left" vertical="center"/>
    </xf>
    <xf numFmtId="169" fontId="38" fillId="0" borderId="21" xfId="0" applyNumberFormat="1" applyFont="1" applyBorder="1" applyAlignment="1">
      <alignment horizontal="left" vertical="center"/>
    </xf>
    <xf numFmtId="169" fontId="13" fillId="0" borderId="27" xfId="0" applyNumberFormat="1" applyFont="1" applyBorder="1" applyAlignment="1">
      <alignment horizontal="left" vertical="center"/>
    </xf>
    <xf numFmtId="169" fontId="38" fillId="0" borderId="27" xfId="0" applyNumberFormat="1" applyFont="1" applyBorder="1" applyAlignment="1">
      <alignment horizontal="left" vertical="center"/>
    </xf>
    <xf numFmtId="169" fontId="38" fillId="0" borderId="30" xfId="0" applyNumberFormat="1" applyFont="1" applyBorder="1" applyAlignment="1">
      <alignment horizontal="left" vertical="center"/>
    </xf>
    <xf numFmtId="0" fontId="13" fillId="0" borderId="45" xfId="0" applyFont="1" applyBorder="1" applyAlignment="1">
      <alignment horizontal="center" vertical="center"/>
    </xf>
    <xf numFmtId="0" fontId="52" fillId="0" borderId="0" xfId="0" applyFont="1" applyAlignment="1" applyProtection="1">
      <alignment horizontal="center" vertical="center"/>
      <protection locked="0"/>
    </xf>
    <xf numFmtId="0" fontId="3" fillId="0" borderId="0" xfId="0" applyFont="1" applyAlignment="1">
      <alignment horizontal="left" vertical="top" wrapText="1" inden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6" fillId="0" borderId="0" xfId="0" applyFont="1" applyAlignment="1">
      <alignment horizontal="left" vertical="top" wrapText="1" indent="1"/>
    </xf>
    <xf numFmtId="0" fontId="6" fillId="0" borderId="0" xfId="0" applyFont="1" applyAlignment="1">
      <alignment horizontal="left" vertical="top" wrapText="1" indent="12"/>
    </xf>
    <xf numFmtId="0" fontId="3" fillId="0" borderId="0" xfId="0" applyFont="1" applyAlignment="1">
      <alignment horizontal="left" vertical="top" wrapText="1" indent="12"/>
    </xf>
    <xf numFmtId="0" fontId="10" fillId="0" borderId="0" xfId="0" applyFont="1" applyAlignment="1">
      <alignment horizontal="center" vertical="center"/>
    </xf>
    <xf numFmtId="0" fontId="63" fillId="0" borderId="0" xfId="0" applyFont="1" applyAlignment="1">
      <alignment horizontal="center"/>
    </xf>
    <xf numFmtId="0" fontId="59" fillId="0" borderId="0" xfId="0" applyFont="1" applyAlignment="1">
      <alignment horizontal="center" vertical="center"/>
    </xf>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horizontal="center" vertical="center"/>
    </xf>
    <xf numFmtId="0" fontId="58" fillId="0" borderId="0" xfId="5" applyAlignment="1">
      <alignment horizontal="center" vertical="center" wrapText="1"/>
    </xf>
    <xf numFmtId="166" fontId="65" fillId="0" borderId="89" xfId="0" applyNumberFormat="1" applyFont="1" applyBorder="1" applyAlignment="1">
      <alignment vertical="center"/>
    </xf>
  </cellXfs>
  <cellStyles count="7">
    <cellStyle name="Comma" xfId="1" builtinId="3"/>
    <cellStyle name="Currency [0]" xfId="2" builtinId="7"/>
    <cellStyle name="Hyperlink" xfId="5" builtinId="8"/>
    <cellStyle name="Normal" xfId="0" builtinId="0"/>
    <cellStyle name="Normal 2" xfId="3" xr:uid="{00000000-0005-0000-0000-000031000000}"/>
    <cellStyle name="Normal 2 2" xfId="6" xr:uid="{169D4935-4E59-4060-82AC-D16734595264}"/>
    <cellStyle name="Normal 3" xfId="4"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11</xdr:col>
      <xdr:colOff>657226</xdr:colOff>
      <xdr:row>236</xdr:row>
      <xdr:rowOff>152400</xdr:rowOff>
    </xdr:from>
    <xdr:to>
      <xdr:col>16</xdr:col>
      <xdr:colOff>104776</xdr:colOff>
      <xdr:row>238</xdr:row>
      <xdr:rowOff>47625</xdr:rowOff>
    </xdr:to>
    <xdr:sp macro="" textlink="">
      <xdr:nvSpPr>
        <xdr:cNvPr id="2" name="Parallelogram 1">
          <a:extLst>
            <a:ext uri="{FF2B5EF4-FFF2-40B4-BE49-F238E27FC236}">
              <a16:creationId xmlns:a16="http://schemas.microsoft.com/office/drawing/2014/main" id="{A9E54BE0-1598-4DF5-8DB9-1C3BA2383226}"/>
            </a:ext>
          </a:extLst>
        </xdr:cNvPr>
        <xdr:cNvSpPr/>
      </xdr:nvSpPr>
      <xdr:spPr>
        <a:xfrm>
          <a:off x="1257301" y="3371850"/>
          <a:ext cx="1162050" cy="314325"/>
        </a:xfrm>
        <a:prstGeom prst="parallelogram">
          <a:avLst>
            <a:gd name="adj" fmla="val 53889"/>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marL="0" indent="0" algn="ctr"/>
          <a:endParaRPr lang="en-US" sz="110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0</xdr:row>
      <xdr:rowOff>142875</xdr:rowOff>
    </xdr:from>
    <xdr:to>
      <xdr:col>2</xdr:col>
      <xdr:colOff>228600</xdr:colOff>
      <xdr:row>4</xdr:row>
      <xdr:rowOff>142875</xdr:rowOff>
    </xdr:to>
    <xdr:pic>
      <xdr:nvPicPr>
        <xdr:cNvPr id="7" name="Picture 2" descr="unnamed.png">
          <a:extLst>
            <a:ext uri="{FF2B5EF4-FFF2-40B4-BE49-F238E27FC236}">
              <a16:creationId xmlns:a16="http://schemas.microsoft.com/office/drawing/2014/main" id="{82157008-8940-4B76-BDDB-202F4DB638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42875"/>
          <a:ext cx="102870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257175</xdr:colOff>
      <xdr:row>60</xdr:row>
      <xdr:rowOff>142875</xdr:rowOff>
    </xdr:from>
    <xdr:to>
      <xdr:col>2</xdr:col>
      <xdr:colOff>228600</xdr:colOff>
      <xdr:row>64</xdr:row>
      <xdr:rowOff>142875</xdr:rowOff>
    </xdr:to>
    <xdr:pic>
      <xdr:nvPicPr>
        <xdr:cNvPr id="3" name="Picture 2" descr="unnamed.png">
          <a:extLst>
            <a:ext uri="{FF2B5EF4-FFF2-40B4-BE49-F238E27FC236}">
              <a16:creationId xmlns:a16="http://schemas.microsoft.com/office/drawing/2014/main" id="{62D20DA9-6A8B-4C35-804F-9B703713BC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2875"/>
          <a:ext cx="110490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257175</xdr:colOff>
      <xdr:row>123</xdr:row>
      <xdr:rowOff>142875</xdr:rowOff>
    </xdr:from>
    <xdr:to>
      <xdr:col>2</xdr:col>
      <xdr:colOff>228600</xdr:colOff>
      <xdr:row>127</xdr:row>
      <xdr:rowOff>142875</xdr:rowOff>
    </xdr:to>
    <xdr:pic>
      <xdr:nvPicPr>
        <xdr:cNvPr id="4" name="Picture 3" descr="unnamed.png">
          <a:extLst>
            <a:ext uri="{FF2B5EF4-FFF2-40B4-BE49-F238E27FC236}">
              <a16:creationId xmlns:a16="http://schemas.microsoft.com/office/drawing/2014/main" id="{26478592-606E-4959-A8EF-D5B613600C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2077700"/>
          <a:ext cx="110490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257175</xdr:colOff>
      <xdr:row>187</xdr:row>
      <xdr:rowOff>142875</xdr:rowOff>
    </xdr:from>
    <xdr:to>
      <xdr:col>2</xdr:col>
      <xdr:colOff>228600</xdr:colOff>
      <xdr:row>191</xdr:row>
      <xdr:rowOff>142875</xdr:rowOff>
    </xdr:to>
    <xdr:pic>
      <xdr:nvPicPr>
        <xdr:cNvPr id="5" name="Picture 4" descr="unnamed.png">
          <a:extLst>
            <a:ext uri="{FF2B5EF4-FFF2-40B4-BE49-F238E27FC236}">
              <a16:creationId xmlns:a16="http://schemas.microsoft.com/office/drawing/2014/main" id="{1D5ABCBA-64A9-486F-8B18-85A62EF434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24098250"/>
          <a:ext cx="110490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280872</xdr:colOff>
      <xdr:row>0</xdr:row>
      <xdr:rowOff>0</xdr:rowOff>
    </xdr:from>
    <xdr:to>
      <xdr:col>10</xdr:col>
      <xdr:colOff>121485</xdr:colOff>
      <xdr:row>0</xdr:row>
      <xdr:rowOff>7305</xdr:rowOff>
    </xdr:to>
    <xdr:pic>
      <xdr:nvPicPr>
        <xdr:cNvPr id="2" name="Picture 3" descr="LOGO PEMKOT.jpg">
          <a:extLst>
            <a:ext uri="{FF2B5EF4-FFF2-40B4-BE49-F238E27FC236}">
              <a16:creationId xmlns:a16="http://schemas.microsoft.com/office/drawing/2014/main" id="{AE70A4C3-9C38-4A02-A877-D32719A7F125}"/>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3" name="Picture 2" descr="LOGO PEMKOT.jpg">
          <a:extLst>
            <a:ext uri="{FF2B5EF4-FFF2-40B4-BE49-F238E27FC236}">
              <a16:creationId xmlns:a16="http://schemas.microsoft.com/office/drawing/2014/main" id="{E2CB276D-584B-4825-84CE-CB43208D1B4E}"/>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4" name="Picture 3" descr="LOGO PEMKOT.jpg">
          <a:extLst>
            <a:ext uri="{FF2B5EF4-FFF2-40B4-BE49-F238E27FC236}">
              <a16:creationId xmlns:a16="http://schemas.microsoft.com/office/drawing/2014/main" id="{70BC957C-26E7-4143-B6D4-BEA79F953D99}"/>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5" name="Picture 4" descr="LOGO PEMKOT.jpg">
          <a:extLst>
            <a:ext uri="{FF2B5EF4-FFF2-40B4-BE49-F238E27FC236}">
              <a16:creationId xmlns:a16="http://schemas.microsoft.com/office/drawing/2014/main" id="{908B9D35-015E-4F4F-A30F-02B869EFDA30}"/>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6" name="Picture 3" descr="LOGO PEMKOT.jpg">
          <a:extLst>
            <a:ext uri="{FF2B5EF4-FFF2-40B4-BE49-F238E27FC236}">
              <a16:creationId xmlns:a16="http://schemas.microsoft.com/office/drawing/2014/main" id="{2C9E3A4C-8432-46A4-A4AA-4CE0EE18B088}"/>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7" name="Picture 6" descr="LOGO PEMKOT.jpg">
          <a:extLst>
            <a:ext uri="{FF2B5EF4-FFF2-40B4-BE49-F238E27FC236}">
              <a16:creationId xmlns:a16="http://schemas.microsoft.com/office/drawing/2014/main" id="{E8A1E384-25CE-45CA-B5C4-B67F399C49D4}"/>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8" name="Picture 3" descr="LOGO PEMKOT.jpg">
          <a:extLst>
            <a:ext uri="{FF2B5EF4-FFF2-40B4-BE49-F238E27FC236}">
              <a16:creationId xmlns:a16="http://schemas.microsoft.com/office/drawing/2014/main" id="{22E9CB55-57B0-4AB7-9C74-87601C35DD31}"/>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9" name="Picture 8" descr="LOGO PEMKOT.jpg">
          <a:extLst>
            <a:ext uri="{FF2B5EF4-FFF2-40B4-BE49-F238E27FC236}">
              <a16:creationId xmlns:a16="http://schemas.microsoft.com/office/drawing/2014/main" id="{E5BC0F6F-0F76-438B-8CCF-2523503EBB26}"/>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10" name="Picture 3" descr="LOGO PEMKOT.jpg">
          <a:extLst>
            <a:ext uri="{FF2B5EF4-FFF2-40B4-BE49-F238E27FC236}">
              <a16:creationId xmlns:a16="http://schemas.microsoft.com/office/drawing/2014/main" id="{95C9010A-5EAE-48A3-8589-C21C20CC5F52}"/>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11" name="Picture 10" descr="LOGO PEMKOT.jpg">
          <a:extLst>
            <a:ext uri="{FF2B5EF4-FFF2-40B4-BE49-F238E27FC236}">
              <a16:creationId xmlns:a16="http://schemas.microsoft.com/office/drawing/2014/main" id="{628D3B94-0A8D-4BD3-B46C-CECB61CA0EA4}"/>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12" name="Picture 3" descr="LOGO PEMKOT.jpg">
          <a:extLst>
            <a:ext uri="{FF2B5EF4-FFF2-40B4-BE49-F238E27FC236}">
              <a16:creationId xmlns:a16="http://schemas.microsoft.com/office/drawing/2014/main" id="{86D65FD4-C384-470B-9572-57D2FD645805}"/>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13" name="Picture 12" descr="LOGO PEMKOT.jpg">
          <a:extLst>
            <a:ext uri="{FF2B5EF4-FFF2-40B4-BE49-F238E27FC236}">
              <a16:creationId xmlns:a16="http://schemas.microsoft.com/office/drawing/2014/main" id="{E20E41CD-DC41-462A-8A50-4E3D7E2B0D6C}"/>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14" name="Picture 3" descr="LOGO PEMKOT.jpg">
          <a:extLst>
            <a:ext uri="{FF2B5EF4-FFF2-40B4-BE49-F238E27FC236}">
              <a16:creationId xmlns:a16="http://schemas.microsoft.com/office/drawing/2014/main" id="{CA14CC9D-416B-418D-A0BE-C8D9F6E2EEC4}"/>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15" name="Picture 14" descr="LOGO PEMKOT.jpg">
          <a:extLst>
            <a:ext uri="{FF2B5EF4-FFF2-40B4-BE49-F238E27FC236}">
              <a16:creationId xmlns:a16="http://schemas.microsoft.com/office/drawing/2014/main" id="{1C1BF920-7CBF-4347-9FA7-6009DA82C5B8}"/>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16" name="Picture 3" descr="LOGO PEMKOT.jpg">
          <a:extLst>
            <a:ext uri="{FF2B5EF4-FFF2-40B4-BE49-F238E27FC236}">
              <a16:creationId xmlns:a16="http://schemas.microsoft.com/office/drawing/2014/main" id="{56A7C5AB-F924-4CBC-8857-9F600ABCA7CF}"/>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17" name="Picture 16" descr="LOGO PEMKOT.jpg">
          <a:extLst>
            <a:ext uri="{FF2B5EF4-FFF2-40B4-BE49-F238E27FC236}">
              <a16:creationId xmlns:a16="http://schemas.microsoft.com/office/drawing/2014/main" id="{38400F59-036F-4B11-9561-A737CDEF0373}"/>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18" name="Picture 3" descr="LOGO PEMKOT.jpg">
          <a:extLst>
            <a:ext uri="{FF2B5EF4-FFF2-40B4-BE49-F238E27FC236}">
              <a16:creationId xmlns:a16="http://schemas.microsoft.com/office/drawing/2014/main" id="{6DAF7B4E-2FE2-43C9-9D70-56CF7A4629A0}"/>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19" name="Picture 18" descr="LOGO PEMKOT.jpg">
          <a:extLst>
            <a:ext uri="{FF2B5EF4-FFF2-40B4-BE49-F238E27FC236}">
              <a16:creationId xmlns:a16="http://schemas.microsoft.com/office/drawing/2014/main" id="{B39E7F18-9A1F-4342-AD9F-73ABC767B97C}"/>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20" name="Picture 3" descr="LOGO PEMKOT.jpg">
          <a:extLst>
            <a:ext uri="{FF2B5EF4-FFF2-40B4-BE49-F238E27FC236}">
              <a16:creationId xmlns:a16="http://schemas.microsoft.com/office/drawing/2014/main" id="{C7DF6860-09C5-4A32-8F8B-F12C946622B1}"/>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21" name="Picture 20" descr="LOGO PEMKOT.jpg">
          <a:extLst>
            <a:ext uri="{FF2B5EF4-FFF2-40B4-BE49-F238E27FC236}">
              <a16:creationId xmlns:a16="http://schemas.microsoft.com/office/drawing/2014/main" id="{D4C65F35-EA84-4E8B-AF17-BAEB24FA3030}"/>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22" name="Picture 3" descr="LOGO PEMKOT.jpg">
          <a:extLst>
            <a:ext uri="{FF2B5EF4-FFF2-40B4-BE49-F238E27FC236}">
              <a16:creationId xmlns:a16="http://schemas.microsoft.com/office/drawing/2014/main" id="{951520DA-B3C4-463D-92E6-E66EA9EA3345}"/>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23" name="Picture 22" descr="LOGO PEMKOT.jpg">
          <a:extLst>
            <a:ext uri="{FF2B5EF4-FFF2-40B4-BE49-F238E27FC236}">
              <a16:creationId xmlns:a16="http://schemas.microsoft.com/office/drawing/2014/main" id="{C91EA40D-2538-443A-B957-6872755F005C}"/>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24" name="Picture 3" descr="LOGO PEMKOT.jpg">
          <a:extLst>
            <a:ext uri="{FF2B5EF4-FFF2-40B4-BE49-F238E27FC236}">
              <a16:creationId xmlns:a16="http://schemas.microsoft.com/office/drawing/2014/main" id="{4BD5EDBA-754B-4307-87FB-6036D16E21B4}"/>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25" name="Picture 24" descr="LOGO PEMKOT.jpg">
          <a:extLst>
            <a:ext uri="{FF2B5EF4-FFF2-40B4-BE49-F238E27FC236}">
              <a16:creationId xmlns:a16="http://schemas.microsoft.com/office/drawing/2014/main" id="{4D175F4C-FEEF-4DC0-BF99-C0816A99D858}"/>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26" name="Picture 3" descr="LOGO PEMKOT.jpg">
          <a:extLst>
            <a:ext uri="{FF2B5EF4-FFF2-40B4-BE49-F238E27FC236}">
              <a16:creationId xmlns:a16="http://schemas.microsoft.com/office/drawing/2014/main" id="{EB49CDB4-C660-4677-BA18-8CAC4DE9C0CA}"/>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27" name="Picture 26" descr="LOGO PEMKOT.jpg">
          <a:extLst>
            <a:ext uri="{FF2B5EF4-FFF2-40B4-BE49-F238E27FC236}">
              <a16:creationId xmlns:a16="http://schemas.microsoft.com/office/drawing/2014/main" id="{4A515CC9-33D2-487D-9C47-A83E46F7A394}"/>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28" name="Picture 3" descr="LOGO PEMKOT.jpg">
          <a:extLst>
            <a:ext uri="{FF2B5EF4-FFF2-40B4-BE49-F238E27FC236}">
              <a16:creationId xmlns:a16="http://schemas.microsoft.com/office/drawing/2014/main" id="{74A01B8C-B11B-43D9-8D65-0A0CFD2E5CF5}"/>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29" name="Picture 28" descr="LOGO PEMKOT.jpg">
          <a:extLst>
            <a:ext uri="{FF2B5EF4-FFF2-40B4-BE49-F238E27FC236}">
              <a16:creationId xmlns:a16="http://schemas.microsoft.com/office/drawing/2014/main" id="{CEA2DD83-9C67-450A-8574-7D86C45984E9}"/>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30" name="Picture 3" descr="LOGO PEMKOT.jpg">
          <a:extLst>
            <a:ext uri="{FF2B5EF4-FFF2-40B4-BE49-F238E27FC236}">
              <a16:creationId xmlns:a16="http://schemas.microsoft.com/office/drawing/2014/main" id="{2A77346F-AAE6-42BA-ACDA-DC5F043CFE01}"/>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31" name="Picture 30" descr="LOGO PEMKOT.jpg">
          <a:extLst>
            <a:ext uri="{FF2B5EF4-FFF2-40B4-BE49-F238E27FC236}">
              <a16:creationId xmlns:a16="http://schemas.microsoft.com/office/drawing/2014/main" id="{75678AA5-1F50-48CD-A800-299F5D02AE06}"/>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32" name="Picture 3" descr="LOGO PEMKOT.jpg">
          <a:extLst>
            <a:ext uri="{FF2B5EF4-FFF2-40B4-BE49-F238E27FC236}">
              <a16:creationId xmlns:a16="http://schemas.microsoft.com/office/drawing/2014/main" id="{A37B3BD0-4B9E-4020-879F-5F515B6183E1}"/>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33" name="Picture 32" descr="LOGO PEMKOT.jpg">
          <a:extLst>
            <a:ext uri="{FF2B5EF4-FFF2-40B4-BE49-F238E27FC236}">
              <a16:creationId xmlns:a16="http://schemas.microsoft.com/office/drawing/2014/main" id="{6E08CEAD-7629-4B0D-B293-FA9505276903}"/>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34" name="Picture 3" descr="LOGO PEMKOT.jpg">
          <a:extLst>
            <a:ext uri="{FF2B5EF4-FFF2-40B4-BE49-F238E27FC236}">
              <a16:creationId xmlns:a16="http://schemas.microsoft.com/office/drawing/2014/main" id="{3C7BEF0C-2579-4353-9DFD-1CD891E839B3}"/>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35" name="Picture 34" descr="LOGO PEMKOT.jpg">
          <a:extLst>
            <a:ext uri="{FF2B5EF4-FFF2-40B4-BE49-F238E27FC236}">
              <a16:creationId xmlns:a16="http://schemas.microsoft.com/office/drawing/2014/main" id="{AB235872-A6B3-42EE-9322-F757656B5086}"/>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36" name="Picture 3" descr="LOGO PEMKOT.jpg">
          <a:extLst>
            <a:ext uri="{FF2B5EF4-FFF2-40B4-BE49-F238E27FC236}">
              <a16:creationId xmlns:a16="http://schemas.microsoft.com/office/drawing/2014/main" id="{DC9E7A12-ADB0-492E-9FED-FB377713560E}"/>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37" name="Picture 36" descr="LOGO PEMKOT.jpg">
          <a:extLst>
            <a:ext uri="{FF2B5EF4-FFF2-40B4-BE49-F238E27FC236}">
              <a16:creationId xmlns:a16="http://schemas.microsoft.com/office/drawing/2014/main" id="{C546813A-9905-4058-9F94-CE509366A3FE}"/>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38" name="Picture 3" descr="LOGO PEMKOT.jpg">
          <a:extLst>
            <a:ext uri="{FF2B5EF4-FFF2-40B4-BE49-F238E27FC236}">
              <a16:creationId xmlns:a16="http://schemas.microsoft.com/office/drawing/2014/main" id="{7017219C-4802-4F87-AE96-C00F0AB4DF2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39" name="Picture 38" descr="LOGO PEMKOT.jpg">
          <a:extLst>
            <a:ext uri="{FF2B5EF4-FFF2-40B4-BE49-F238E27FC236}">
              <a16:creationId xmlns:a16="http://schemas.microsoft.com/office/drawing/2014/main" id="{57F8221F-BA8C-477C-BD21-90AC49CC7AC5}"/>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40" name="Picture 3" descr="LOGO PEMKOT.jpg">
          <a:extLst>
            <a:ext uri="{FF2B5EF4-FFF2-40B4-BE49-F238E27FC236}">
              <a16:creationId xmlns:a16="http://schemas.microsoft.com/office/drawing/2014/main" id="{17E26DB8-C74E-4E95-BDDB-F0A72E428706}"/>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41" name="Picture 40" descr="LOGO PEMKOT.jpg">
          <a:extLst>
            <a:ext uri="{FF2B5EF4-FFF2-40B4-BE49-F238E27FC236}">
              <a16:creationId xmlns:a16="http://schemas.microsoft.com/office/drawing/2014/main" id="{6FDD3114-A644-4C8E-9893-86CBC70C492C}"/>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42" name="Picture 3" descr="LOGO PEMKOT.jpg">
          <a:extLst>
            <a:ext uri="{FF2B5EF4-FFF2-40B4-BE49-F238E27FC236}">
              <a16:creationId xmlns:a16="http://schemas.microsoft.com/office/drawing/2014/main" id="{7EA03E38-FD89-463C-9730-0AA553D59E83}"/>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43" name="Picture 42" descr="LOGO PEMKOT.jpg">
          <a:extLst>
            <a:ext uri="{FF2B5EF4-FFF2-40B4-BE49-F238E27FC236}">
              <a16:creationId xmlns:a16="http://schemas.microsoft.com/office/drawing/2014/main" id="{4D66DA22-06C8-4BD2-8FF1-EC15248F7D9B}"/>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44" name="Picture 3" descr="LOGO PEMKOT.jpg">
          <a:extLst>
            <a:ext uri="{FF2B5EF4-FFF2-40B4-BE49-F238E27FC236}">
              <a16:creationId xmlns:a16="http://schemas.microsoft.com/office/drawing/2014/main" id="{608A5C0E-1022-465B-883A-B333FB986C7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45" name="Picture 44" descr="LOGO PEMKOT.jpg">
          <a:extLst>
            <a:ext uri="{FF2B5EF4-FFF2-40B4-BE49-F238E27FC236}">
              <a16:creationId xmlns:a16="http://schemas.microsoft.com/office/drawing/2014/main" id="{B5947C53-E062-48BD-BCBE-8DA2BD8810DD}"/>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46" name="Picture 3" descr="LOGO PEMKOT.jpg">
          <a:extLst>
            <a:ext uri="{FF2B5EF4-FFF2-40B4-BE49-F238E27FC236}">
              <a16:creationId xmlns:a16="http://schemas.microsoft.com/office/drawing/2014/main" id="{573D5622-88AB-4F86-AC90-5F44592AEE9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47" name="Picture 46" descr="LOGO PEMKOT.jpg">
          <a:extLst>
            <a:ext uri="{FF2B5EF4-FFF2-40B4-BE49-F238E27FC236}">
              <a16:creationId xmlns:a16="http://schemas.microsoft.com/office/drawing/2014/main" id="{A2750E35-0CB7-49C3-B72C-A00763273DD5}"/>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48" name="Picture 3" descr="LOGO PEMKOT.jpg">
          <a:extLst>
            <a:ext uri="{FF2B5EF4-FFF2-40B4-BE49-F238E27FC236}">
              <a16:creationId xmlns:a16="http://schemas.microsoft.com/office/drawing/2014/main" id="{33DE8725-E353-40E0-975E-A87D3B3EFE70}"/>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49" name="Picture 48" descr="LOGO PEMKOT.jpg">
          <a:extLst>
            <a:ext uri="{FF2B5EF4-FFF2-40B4-BE49-F238E27FC236}">
              <a16:creationId xmlns:a16="http://schemas.microsoft.com/office/drawing/2014/main" id="{33C262D2-5604-4E8D-AA6F-2D1DCF587A00}"/>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50" name="Picture 3" descr="LOGO PEMKOT.jpg">
          <a:extLst>
            <a:ext uri="{FF2B5EF4-FFF2-40B4-BE49-F238E27FC236}">
              <a16:creationId xmlns:a16="http://schemas.microsoft.com/office/drawing/2014/main" id="{A18B825C-ABBD-4F72-ACCF-A732FE40FD0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51" name="Picture 50" descr="LOGO PEMKOT.jpg">
          <a:extLst>
            <a:ext uri="{FF2B5EF4-FFF2-40B4-BE49-F238E27FC236}">
              <a16:creationId xmlns:a16="http://schemas.microsoft.com/office/drawing/2014/main" id="{B077785D-278C-46D9-8F8F-3818B7FE13A0}"/>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52" name="Picture 3" descr="LOGO PEMKOT.jpg">
          <a:extLst>
            <a:ext uri="{FF2B5EF4-FFF2-40B4-BE49-F238E27FC236}">
              <a16:creationId xmlns:a16="http://schemas.microsoft.com/office/drawing/2014/main" id="{192DC652-AFA5-4958-BF17-B1CEE71BCEEC}"/>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53" name="Picture 52" descr="LOGO PEMKOT.jpg">
          <a:extLst>
            <a:ext uri="{FF2B5EF4-FFF2-40B4-BE49-F238E27FC236}">
              <a16:creationId xmlns:a16="http://schemas.microsoft.com/office/drawing/2014/main" id="{2690EB21-1CE9-493A-9474-5B6048651299}"/>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54" name="Picture 3" descr="LOGO PEMKOT.jpg">
          <a:extLst>
            <a:ext uri="{FF2B5EF4-FFF2-40B4-BE49-F238E27FC236}">
              <a16:creationId xmlns:a16="http://schemas.microsoft.com/office/drawing/2014/main" id="{3CFE23BC-B7E6-4CEC-B8AF-F4E70D0EB933}"/>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55" name="Picture 54" descr="LOGO PEMKOT.jpg">
          <a:extLst>
            <a:ext uri="{FF2B5EF4-FFF2-40B4-BE49-F238E27FC236}">
              <a16:creationId xmlns:a16="http://schemas.microsoft.com/office/drawing/2014/main" id="{00EF831A-1BF7-4290-8848-27F70D5065DA}"/>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56" name="Picture 3" descr="LOGO PEMKOT.jpg">
          <a:extLst>
            <a:ext uri="{FF2B5EF4-FFF2-40B4-BE49-F238E27FC236}">
              <a16:creationId xmlns:a16="http://schemas.microsoft.com/office/drawing/2014/main" id="{1A7CFD70-2E89-4D78-A1A8-31216987538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57" name="Picture 56" descr="LOGO PEMKOT.jpg">
          <a:extLst>
            <a:ext uri="{FF2B5EF4-FFF2-40B4-BE49-F238E27FC236}">
              <a16:creationId xmlns:a16="http://schemas.microsoft.com/office/drawing/2014/main" id="{B9EBB896-3AD1-45F4-8318-9F9D29D26ED7}"/>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58" name="Picture 3" descr="LOGO PEMKOT.jpg">
          <a:extLst>
            <a:ext uri="{FF2B5EF4-FFF2-40B4-BE49-F238E27FC236}">
              <a16:creationId xmlns:a16="http://schemas.microsoft.com/office/drawing/2014/main" id="{8DCDC34D-95F7-4247-ACF8-E01734CE5876}"/>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59" name="Picture 58" descr="LOGO PEMKOT.jpg">
          <a:extLst>
            <a:ext uri="{FF2B5EF4-FFF2-40B4-BE49-F238E27FC236}">
              <a16:creationId xmlns:a16="http://schemas.microsoft.com/office/drawing/2014/main" id="{F0C5D378-7AE0-48C1-AE1D-0030689966A2}"/>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60" name="Picture 3" descr="LOGO PEMKOT.jpg">
          <a:extLst>
            <a:ext uri="{FF2B5EF4-FFF2-40B4-BE49-F238E27FC236}">
              <a16:creationId xmlns:a16="http://schemas.microsoft.com/office/drawing/2014/main" id="{87C5AA92-18E2-4EC4-A2C7-C4007A758BA8}"/>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61" name="Picture 60" descr="LOGO PEMKOT.jpg">
          <a:extLst>
            <a:ext uri="{FF2B5EF4-FFF2-40B4-BE49-F238E27FC236}">
              <a16:creationId xmlns:a16="http://schemas.microsoft.com/office/drawing/2014/main" id="{CB0B0A38-ADFC-47CD-A922-681FC9A75FBE}"/>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62" name="Picture 3" descr="LOGO PEMKOT.jpg">
          <a:extLst>
            <a:ext uri="{FF2B5EF4-FFF2-40B4-BE49-F238E27FC236}">
              <a16:creationId xmlns:a16="http://schemas.microsoft.com/office/drawing/2014/main" id="{09297DF7-019E-4868-BD7D-C1A7E2F359B9}"/>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63" name="Picture 62" descr="LOGO PEMKOT.jpg">
          <a:extLst>
            <a:ext uri="{FF2B5EF4-FFF2-40B4-BE49-F238E27FC236}">
              <a16:creationId xmlns:a16="http://schemas.microsoft.com/office/drawing/2014/main" id="{19D02B8D-DEC7-4B09-A364-F7D76717ACE1}"/>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64" name="Picture 3" descr="LOGO PEMKOT.jpg">
          <a:extLst>
            <a:ext uri="{FF2B5EF4-FFF2-40B4-BE49-F238E27FC236}">
              <a16:creationId xmlns:a16="http://schemas.microsoft.com/office/drawing/2014/main" id="{7DDBD517-024B-48AE-99A6-D0A35EA007F8}"/>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65" name="Picture 64" descr="LOGO PEMKOT.jpg">
          <a:extLst>
            <a:ext uri="{FF2B5EF4-FFF2-40B4-BE49-F238E27FC236}">
              <a16:creationId xmlns:a16="http://schemas.microsoft.com/office/drawing/2014/main" id="{4110D974-738E-4D75-A83B-E55EC95C1501}"/>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66" name="Picture 3" descr="LOGO PEMKOT.jpg">
          <a:extLst>
            <a:ext uri="{FF2B5EF4-FFF2-40B4-BE49-F238E27FC236}">
              <a16:creationId xmlns:a16="http://schemas.microsoft.com/office/drawing/2014/main" id="{6571B7F4-86FA-4387-9F0A-4ED3FC0CA50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67" name="Picture 66" descr="LOGO PEMKOT.jpg">
          <a:extLst>
            <a:ext uri="{FF2B5EF4-FFF2-40B4-BE49-F238E27FC236}">
              <a16:creationId xmlns:a16="http://schemas.microsoft.com/office/drawing/2014/main" id="{CEE4A5A4-A90A-464E-A726-4E59B62B36DA}"/>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68" name="Picture 3" descr="LOGO PEMKOT.jpg">
          <a:extLst>
            <a:ext uri="{FF2B5EF4-FFF2-40B4-BE49-F238E27FC236}">
              <a16:creationId xmlns:a16="http://schemas.microsoft.com/office/drawing/2014/main" id="{E0A9970D-9CD1-4D81-984B-14E85318578C}"/>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69" name="Picture 68" descr="LOGO PEMKOT.jpg">
          <a:extLst>
            <a:ext uri="{FF2B5EF4-FFF2-40B4-BE49-F238E27FC236}">
              <a16:creationId xmlns:a16="http://schemas.microsoft.com/office/drawing/2014/main" id="{9AC406E9-7C47-4960-A21D-E78233F481FB}"/>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70" name="Picture 3" descr="LOGO PEMKOT.jpg">
          <a:extLst>
            <a:ext uri="{FF2B5EF4-FFF2-40B4-BE49-F238E27FC236}">
              <a16:creationId xmlns:a16="http://schemas.microsoft.com/office/drawing/2014/main" id="{FF18AB0B-8EF0-4262-B390-4B69449F2761}"/>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71" name="Picture 70" descr="LOGO PEMKOT.jpg">
          <a:extLst>
            <a:ext uri="{FF2B5EF4-FFF2-40B4-BE49-F238E27FC236}">
              <a16:creationId xmlns:a16="http://schemas.microsoft.com/office/drawing/2014/main" id="{7D99E680-A75F-4A4A-AED8-7EA610D1D81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72" name="Picture 3" descr="LOGO PEMKOT.jpg">
          <a:extLst>
            <a:ext uri="{FF2B5EF4-FFF2-40B4-BE49-F238E27FC236}">
              <a16:creationId xmlns:a16="http://schemas.microsoft.com/office/drawing/2014/main" id="{CEE3087D-DA69-48B3-A775-5DF952052B5B}"/>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73" name="Picture 72" descr="LOGO PEMKOT.jpg">
          <a:extLst>
            <a:ext uri="{FF2B5EF4-FFF2-40B4-BE49-F238E27FC236}">
              <a16:creationId xmlns:a16="http://schemas.microsoft.com/office/drawing/2014/main" id="{897D07F1-270E-4B12-9EB7-471AAB56B4E3}"/>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74" name="Picture 3" descr="LOGO PEMKOT.jpg">
          <a:extLst>
            <a:ext uri="{FF2B5EF4-FFF2-40B4-BE49-F238E27FC236}">
              <a16:creationId xmlns:a16="http://schemas.microsoft.com/office/drawing/2014/main" id="{41CFBC29-3ADE-41F2-82C4-61F59CD3EFE6}"/>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75" name="Picture 74" descr="LOGO PEMKOT.jpg">
          <a:extLst>
            <a:ext uri="{FF2B5EF4-FFF2-40B4-BE49-F238E27FC236}">
              <a16:creationId xmlns:a16="http://schemas.microsoft.com/office/drawing/2014/main" id="{5F0893DD-273D-4FDC-9258-847F322887AA}"/>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76" name="Picture 3" descr="LOGO PEMKOT.jpg">
          <a:extLst>
            <a:ext uri="{FF2B5EF4-FFF2-40B4-BE49-F238E27FC236}">
              <a16:creationId xmlns:a16="http://schemas.microsoft.com/office/drawing/2014/main" id="{C03AADC6-006B-4DFC-832F-11E875ABF36B}"/>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77" name="Picture 76" descr="LOGO PEMKOT.jpg">
          <a:extLst>
            <a:ext uri="{FF2B5EF4-FFF2-40B4-BE49-F238E27FC236}">
              <a16:creationId xmlns:a16="http://schemas.microsoft.com/office/drawing/2014/main" id="{688B5DCB-BC76-4DA1-A3E7-EE8B1798E61D}"/>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78" name="Picture 3" descr="LOGO PEMKOT.jpg">
          <a:extLst>
            <a:ext uri="{FF2B5EF4-FFF2-40B4-BE49-F238E27FC236}">
              <a16:creationId xmlns:a16="http://schemas.microsoft.com/office/drawing/2014/main" id="{A907F708-57FB-4D3A-A077-54486DF0EB10}"/>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79" name="Picture 78" descr="LOGO PEMKOT.jpg">
          <a:extLst>
            <a:ext uri="{FF2B5EF4-FFF2-40B4-BE49-F238E27FC236}">
              <a16:creationId xmlns:a16="http://schemas.microsoft.com/office/drawing/2014/main" id="{5685BF21-B683-4BCE-AF48-B8BC844932B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80" name="Picture 3" descr="LOGO PEMKOT.jpg">
          <a:extLst>
            <a:ext uri="{FF2B5EF4-FFF2-40B4-BE49-F238E27FC236}">
              <a16:creationId xmlns:a16="http://schemas.microsoft.com/office/drawing/2014/main" id="{CA255431-CC40-4233-9AA6-73B0F1DE26A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81" name="Picture 80" descr="LOGO PEMKOT.jpg">
          <a:extLst>
            <a:ext uri="{FF2B5EF4-FFF2-40B4-BE49-F238E27FC236}">
              <a16:creationId xmlns:a16="http://schemas.microsoft.com/office/drawing/2014/main" id="{7B25A746-46A7-4C8D-9548-DBF6368F10F8}"/>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82" name="Picture 3" descr="LOGO PEMKOT.jpg">
          <a:extLst>
            <a:ext uri="{FF2B5EF4-FFF2-40B4-BE49-F238E27FC236}">
              <a16:creationId xmlns:a16="http://schemas.microsoft.com/office/drawing/2014/main" id="{B4318D1F-9399-430C-8BC4-A94D5F2BB0F3}"/>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83" name="Picture 82" descr="LOGO PEMKOT.jpg">
          <a:extLst>
            <a:ext uri="{FF2B5EF4-FFF2-40B4-BE49-F238E27FC236}">
              <a16:creationId xmlns:a16="http://schemas.microsoft.com/office/drawing/2014/main" id="{EB66F48F-669D-4474-A94C-837BD2FB2DE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84" name="Picture 3" descr="LOGO PEMKOT.jpg">
          <a:extLst>
            <a:ext uri="{FF2B5EF4-FFF2-40B4-BE49-F238E27FC236}">
              <a16:creationId xmlns:a16="http://schemas.microsoft.com/office/drawing/2014/main" id="{366412A7-1B35-4314-8DB2-2E1BFC0551A9}"/>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85" name="Picture 84" descr="LOGO PEMKOT.jpg">
          <a:extLst>
            <a:ext uri="{FF2B5EF4-FFF2-40B4-BE49-F238E27FC236}">
              <a16:creationId xmlns:a16="http://schemas.microsoft.com/office/drawing/2014/main" id="{17D44108-67C7-4007-A633-B38A7B51D21B}"/>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86" name="Picture 3" descr="LOGO PEMKOT.jpg">
          <a:extLst>
            <a:ext uri="{FF2B5EF4-FFF2-40B4-BE49-F238E27FC236}">
              <a16:creationId xmlns:a16="http://schemas.microsoft.com/office/drawing/2014/main" id="{A3E0D450-467E-41D2-83E4-D16F40F3A77B}"/>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87" name="Picture 86" descr="LOGO PEMKOT.jpg">
          <a:extLst>
            <a:ext uri="{FF2B5EF4-FFF2-40B4-BE49-F238E27FC236}">
              <a16:creationId xmlns:a16="http://schemas.microsoft.com/office/drawing/2014/main" id="{0D2D0F61-F333-4B5D-B6BB-E06DE59539E8}"/>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88" name="Picture 3" descr="LOGO PEMKOT.jpg">
          <a:extLst>
            <a:ext uri="{FF2B5EF4-FFF2-40B4-BE49-F238E27FC236}">
              <a16:creationId xmlns:a16="http://schemas.microsoft.com/office/drawing/2014/main" id="{C65FA0C5-9E3C-4F5F-9E8F-67E2956ADE0A}"/>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89" name="Picture 88" descr="LOGO PEMKOT.jpg">
          <a:extLst>
            <a:ext uri="{FF2B5EF4-FFF2-40B4-BE49-F238E27FC236}">
              <a16:creationId xmlns:a16="http://schemas.microsoft.com/office/drawing/2014/main" id="{34E0863F-202C-4A08-8C77-10828F4E2BC7}"/>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90" name="Picture 3" descr="LOGO PEMKOT.jpg">
          <a:extLst>
            <a:ext uri="{FF2B5EF4-FFF2-40B4-BE49-F238E27FC236}">
              <a16:creationId xmlns:a16="http://schemas.microsoft.com/office/drawing/2014/main" id="{869B3F34-3E68-41A8-86C8-5A0F2A50DDB5}"/>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91" name="Picture 90" descr="LOGO PEMKOT.jpg">
          <a:extLst>
            <a:ext uri="{FF2B5EF4-FFF2-40B4-BE49-F238E27FC236}">
              <a16:creationId xmlns:a16="http://schemas.microsoft.com/office/drawing/2014/main" id="{B425A597-9ABB-43E6-9615-E2E54BC92B0E}"/>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92" name="Picture 3" descr="LOGO PEMKOT.jpg">
          <a:extLst>
            <a:ext uri="{FF2B5EF4-FFF2-40B4-BE49-F238E27FC236}">
              <a16:creationId xmlns:a16="http://schemas.microsoft.com/office/drawing/2014/main" id="{0763E505-3137-49D6-9D8F-E6ACC8F91F4C}"/>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93" name="Picture 92" descr="LOGO PEMKOT.jpg">
          <a:extLst>
            <a:ext uri="{FF2B5EF4-FFF2-40B4-BE49-F238E27FC236}">
              <a16:creationId xmlns:a16="http://schemas.microsoft.com/office/drawing/2014/main" id="{F355F280-C9A6-4F06-9032-C2856BE96E80}"/>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94" name="Picture 3" descr="LOGO PEMKOT.jpg">
          <a:extLst>
            <a:ext uri="{FF2B5EF4-FFF2-40B4-BE49-F238E27FC236}">
              <a16:creationId xmlns:a16="http://schemas.microsoft.com/office/drawing/2014/main" id="{8C6152C3-92CD-441D-B065-CFAEA921CC42}"/>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95" name="Picture 94" descr="LOGO PEMKOT.jpg">
          <a:extLst>
            <a:ext uri="{FF2B5EF4-FFF2-40B4-BE49-F238E27FC236}">
              <a16:creationId xmlns:a16="http://schemas.microsoft.com/office/drawing/2014/main" id="{19E9697E-ED44-4807-AF67-0A5DD79F1619}"/>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96" name="Picture 3" descr="LOGO PEMKOT.jpg">
          <a:extLst>
            <a:ext uri="{FF2B5EF4-FFF2-40B4-BE49-F238E27FC236}">
              <a16:creationId xmlns:a16="http://schemas.microsoft.com/office/drawing/2014/main" id="{B1EBA116-1762-4173-A5FA-96E951C04DAE}"/>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97" name="Picture 96" descr="LOGO PEMKOT.jpg">
          <a:extLst>
            <a:ext uri="{FF2B5EF4-FFF2-40B4-BE49-F238E27FC236}">
              <a16:creationId xmlns:a16="http://schemas.microsoft.com/office/drawing/2014/main" id="{5B461F53-E71B-4E7D-A49C-1967BDEA5BE0}"/>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121485</xdr:colOff>
      <xdr:row>0</xdr:row>
      <xdr:rowOff>7305</xdr:rowOff>
    </xdr:to>
    <xdr:pic>
      <xdr:nvPicPr>
        <xdr:cNvPr id="98" name="Picture 3" descr="LOGO PEMKOT.jpg">
          <a:extLst>
            <a:ext uri="{FF2B5EF4-FFF2-40B4-BE49-F238E27FC236}">
              <a16:creationId xmlns:a16="http://schemas.microsoft.com/office/drawing/2014/main" id="{92CE643D-EAA7-49C4-9392-3759EC183F70}"/>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3" cy="730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144271</xdr:colOff>
      <xdr:row>0</xdr:row>
      <xdr:rowOff>4850</xdr:rowOff>
    </xdr:to>
    <xdr:pic>
      <xdr:nvPicPr>
        <xdr:cNvPr id="99" name="Picture 98" descr="LOGO PEMKOT.jpg">
          <a:extLst>
            <a:ext uri="{FF2B5EF4-FFF2-40B4-BE49-F238E27FC236}">
              <a16:creationId xmlns:a16="http://schemas.microsoft.com/office/drawing/2014/main" id="{43C403BA-D3D4-47DF-9A22-4B63CD785DC2}"/>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246" cy="4850"/>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00" name="Picture 3" descr="LOGO PEMKOT.jpg">
          <a:extLst>
            <a:ext uri="{FF2B5EF4-FFF2-40B4-BE49-F238E27FC236}">
              <a16:creationId xmlns:a16="http://schemas.microsoft.com/office/drawing/2014/main" id="{AA17A772-83ED-4104-87BA-B241744BBE7A}"/>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01" name="Picture 100" descr="LOGO PEMKOT.jpg">
          <a:extLst>
            <a:ext uri="{FF2B5EF4-FFF2-40B4-BE49-F238E27FC236}">
              <a16:creationId xmlns:a16="http://schemas.microsoft.com/office/drawing/2014/main" id="{8249673B-1B1B-438E-8EB7-B699E7FB737B}"/>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02" name="Picture 3" descr="LOGO PEMKOT.jpg">
          <a:extLst>
            <a:ext uri="{FF2B5EF4-FFF2-40B4-BE49-F238E27FC236}">
              <a16:creationId xmlns:a16="http://schemas.microsoft.com/office/drawing/2014/main" id="{DA7858D2-99FB-47FD-9296-E960C57752A4}"/>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03" name="Picture 102" descr="LOGO PEMKOT.jpg">
          <a:extLst>
            <a:ext uri="{FF2B5EF4-FFF2-40B4-BE49-F238E27FC236}">
              <a16:creationId xmlns:a16="http://schemas.microsoft.com/office/drawing/2014/main" id="{E20BFAC6-E499-4BEE-AFA6-B08AAB0918E7}"/>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04" name="Picture 3" descr="LOGO PEMKOT.jpg">
          <a:extLst>
            <a:ext uri="{FF2B5EF4-FFF2-40B4-BE49-F238E27FC236}">
              <a16:creationId xmlns:a16="http://schemas.microsoft.com/office/drawing/2014/main" id="{578DB5CB-32E6-4464-80BF-B02C435288B6}"/>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05" name="Picture 104" descr="LOGO PEMKOT.jpg">
          <a:extLst>
            <a:ext uri="{FF2B5EF4-FFF2-40B4-BE49-F238E27FC236}">
              <a16:creationId xmlns:a16="http://schemas.microsoft.com/office/drawing/2014/main" id="{5E749112-62B6-4640-AFAB-4B74EF389461}"/>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06" name="Picture 3" descr="LOGO PEMKOT.jpg">
          <a:extLst>
            <a:ext uri="{FF2B5EF4-FFF2-40B4-BE49-F238E27FC236}">
              <a16:creationId xmlns:a16="http://schemas.microsoft.com/office/drawing/2014/main" id="{A4589643-FEF8-4B72-A69E-C14B6FBC4D06}"/>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07" name="Picture 106" descr="LOGO PEMKOT.jpg">
          <a:extLst>
            <a:ext uri="{FF2B5EF4-FFF2-40B4-BE49-F238E27FC236}">
              <a16:creationId xmlns:a16="http://schemas.microsoft.com/office/drawing/2014/main" id="{5FAF9604-0456-499C-AB51-F58BD84465FC}"/>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08" name="Picture 3" descr="LOGO PEMKOT.jpg">
          <a:extLst>
            <a:ext uri="{FF2B5EF4-FFF2-40B4-BE49-F238E27FC236}">
              <a16:creationId xmlns:a16="http://schemas.microsoft.com/office/drawing/2014/main" id="{DABD0E9B-7BF6-452E-80CF-E8AB7A53CB6A}"/>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09" name="Picture 108" descr="LOGO PEMKOT.jpg">
          <a:extLst>
            <a:ext uri="{FF2B5EF4-FFF2-40B4-BE49-F238E27FC236}">
              <a16:creationId xmlns:a16="http://schemas.microsoft.com/office/drawing/2014/main" id="{C9755F38-1DE8-49D5-B1D6-3367D0A9978E}"/>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10" name="Picture 3" descr="LOGO PEMKOT.jpg">
          <a:extLst>
            <a:ext uri="{FF2B5EF4-FFF2-40B4-BE49-F238E27FC236}">
              <a16:creationId xmlns:a16="http://schemas.microsoft.com/office/drawing/2014/main" id="{7191E89F-683B-4606-A93D-FB33995AEFD3}"/>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11" name="Picture 110" descr="LOGO PEMKOT.jpg">
          <a:extLst>
            <a:ext uri="{FF2B5EF4-FFF2-40B4-BE49-F238E27FC236}">
              <a16:creationId xmlns:a16="http://schemas.microsoft.com/office/drawing/2014/main" id="{99581BD4-C97A-4D2B-97E1-A575CBB68C5D}"/>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12" name="Picture 3" descr="LOGO PEMKOT.jpg">
          <a:extLst>
            <a:ext uri="{FF2B5EF4-FFF2-40B4-BE49-F238E27FC236}">
              <a16:creationId xmlns:a16="http://schemas.microsoft.com/office/drawing/2014/main" id="{F96D5DB4-B8EF-4813-BE6A-EEDEAAC0BDC5}"/>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13" name="Picture 112" descr="LOGO PEMKOT.jpg">
          <a:extLst>
            <a:ext uri="{FF2B5EF4-FFF2-40B4-BE49-F238E27FC236}">
              <a16:creationId xmlns:a16="http://schemas.microsoft.com/office/drawing/2014/main" id="{7D546C29-940C-4231-955D-435DB6D8F036}"/>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14" name="Picture 3" descr="LOGO PEMKOT.jpg">
          <a:extLst>
            <a:ext uri="{FF2B5EF4-FFF2-40B4-BE49-F238E27FC236}">
              <a16:creationId xmlns:a16="http://schemas.microsoft.com/office/drawing/2014/main" id="{F1D99C60-31D3-424F-9521-D4C62E5978B4}"/>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15" name="Picture 114" descr="LOGO PEMKOT.jpg">
          <a:extLst>
            <a:ext uri="{FF2B5EF4-FFF2-40B4-BE49-F238E27FC236}">
              <a16:creationId xmlns:a16="http://schemas.microsoft.com/office/drawing/2014/main" id="{F98FB322-3522-47B7-8C86-BFE8D5F9DF33}"/>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16" name="Picture 3" descr="LOGO PEMKOT.jpg">
          <a:extLst>
            <a:ext uri="{FF2B5EF4-FFF2-40B4-BE49-F238E27FC236}">
              <a16:creationId xmlns:a16="http://schemas.microsoft.com/office/drawing/2014/main" id="{1A8B2B1C-4E24-4F30-B086-4AC16813F749}"/>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17" name="Picture 116" descr="LOGO PEMKOT.jpg">
          <a:extLst>
            <a:ext uri="{FF2B5EF4-FFF2-40B4-BE49-F238E27FC236}">
              <a16:creationId xmlns:a16="http://schemas.microsoft.com/office/drawing/2014/main" id="{C354C390-B0B7-46F1-88C9-A13289C23713}"/>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18" name="Picture 3" descr="LOGO PEMKOT.jpg">
          <a:extLst>
            <a:ext uri="{FF2B5EF4-FFF2-40B4-BE49-F238E27FC236}">
              <a16:creationId xmlns:a16="http://schemas.microsoft.com/office/drawing/2014/main" id="{21B096D4-4654-42CF-A792-CB05A269779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19" name="Picture 118" descr="LOGO PEMKOT.jpg">
          <a:extLst>
            <a:ext uri="{FF2B5EF4-FFF2-40B4-BE49-F238E27FC236}">
              <a16:creationId xmlns:a16="http://schemas.microsoft.com/office/drawing/2014/main" id="{131EFB82-785D-42E0-AB4D-6EFFF8D4D1B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20" name="Picture 3" descr="LOGO PEMKOT.jpg">
          <a:extLst>
            <a:ext uri="{FF2B5EF4-FFF2-40B4-BE49-F238E27FC236}">
              <a16:creationId xmlns:a16="http://schemas.microsoft.com/office/drawing/2014/main" id="{90E6C7EE-BDAC-44A3-B076-B611979666AF}"/>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21" name="Picture 120" descr="LOGO PEMKOT.jpg">
          <a:extLst>
            <a:ext uri="{FF2B5EF4-FFF2-40B4-BE49-F238E27FC236}">
              <a16:creationId xmlns:a16="http://schemas.microsoft.com/office/drawing/2014/main" id="{7AD9576C-2005-4ED1-9A35-583826D41AD8}"/>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22" name="Picture 3" descr="LOGO PEMKOT.jpg">
          <a:extLst>
            <a:ext uri="{FF2B5EF4-FFF2-40B4-BE49-F238E27FC236}">
              <a16:creationId xmlns:a16="http://schemas.microsoft.com/office/drawing/2014/main" id="{29D63D40-680E-4ACA-B7AC-E65765CF671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23" name="Picture 122" descr="LOGO PEMKOT.jpg">
          <a:extLst>
            <a:ext uri="{FF2B5EF4-FFF2-40B4-BE49-F238E27FC236}">
              <a16:creationId xmlns:a16="http://schemas.microsoft.com/office/drawing/2014/main" id="{36998312-FFCF-4501-BB2D-E4239195E87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24" name="Picture 3" descr="LOGO PEMKOT.jpg">
          <a:extLst>
            <a:ext uri="{FF2B5EF4-FFF2-40B4-BE49-F238E27FC236}">
              <a16:creationId xmlns:a16="http://schemas.microsoft.com/office/drawing/2014/main" id="{680D7FF8-7C80-4F6F-B4F6-7EC6A211203F}"/>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25" name="Picture 124" descr="LOGO PEMKOT.jpg">
          <a:extLst>
            <a:ext uri="{FF2B5EF4-FFF2-40B4-BE49-F238E27FC236}">
              <a16:creationId xmlns:a16="http://schemas.microsoft.com/office/drawing/2014/main" id="{2D017755-CFD6-4D25-B021-79C8D8BF4459}"/>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26" name="Picture 3" descr="LOGO PEMKOT.jpg">
          <a:extLst>
            <a:ext uri="{FF2B5EF4-FFF2-40B4-BE49-F238E27FC236}">
              <a16:creationId xmlns:a16="http://schemas.microsoft.com/office/drawing/2014/main" id="{5FF089B7-6FB2-4A65-A3B8-0A77C6FC20A5}"/>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27" name="Picture 126" descr="LOGO PEMKOT.jpg">
          <a:extLst>
            <a:ext uri="{FF2B5EF4-FFF2-40B4-BE49-F238E27FC236}">
              <a16:creationId xmlns:a16="http://schemas.microsoft.com/office/drawing/2014/main" id="{D9C1811B-2B3F-447E-AE71-FFDEA02B994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28" name="Picture 3" descr="LOGO PEMKOT.jpg">
          <a:extLst>
            <a:ext uri="{FF2B5EF4-FFF2-40B4-BE49-F238E27FC236}">
              <a16:creationId xmlns:a16="http://schemas.microsoft.com/office/drawing/2014/main" id="{91A7AE1D-5FC1-402F-A320-233E912CE0E1}"/>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29" name="Picture 128" descr="LOGO PEMKOT.jpg">
          <a:extLst>
            <a:ext uri="{FF2B5EF4-FFF2-40B4-BE49-F238E27FC236}">
              <a16:creationId xmlns:a16="http://schemas.microsoft.com/office/drawing/2014/main" id="{01715CC5-1435-47F6-A2A2-0EA6F0DB2D02}"/>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30" name="Picture 3" descr="LOGO PEMKOT.jpg">
          <a:extLst>
            <a:ext uri="{FF2B5EF4-FFF2-40B4-BE49-F238E27FC236}">
              <a16:creationId xmlns:a16="http://schemas.microsoft.com/office/drawing/2014/main" id="{71ED6A4F-BAD4-4CE4-A683-EC2F865E32F8}"/>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31" name="Picture 130" descr="LOGO PEMKOT.jpg">
          <a:extLst>
            <a:ext uri="{FF2B5EF4-FFF2-40B4-BE49-F238E27FC236}">
              <a16:creationId xmlns:a16="http://schemas.microsoft.com/office/drawing/2014/main" id="{F08BDCF8-37D0-46FA-B858-01CD3229DE63}"/>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32" name="Picture 3" descr="LOGO PEMKOT.jpg">
          <a:extLst>
            <a:ext uri="{FF2B5EF4-FFF2-40B4-BE49-F238E27FC236}">
              <a16:creationId xmlns:a16="http://schemas.microsoft.com/office/drawing/2014/main" id="{4D37FDE4-628D-439F-8585-6520F5470713}"/>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33" name="Picture 132" descr="LOGO PEMKOT.jpg">
          <a:extLst>
            <a:ext uri="{FF2B5EF4-FFF2-40B4-BE49-F238E27FC236}">
              <a16:creationId xmlns:a16="http://schemas.microsoft.com/office/drawing/2014/main" id="{ABE16167-A87A-406A-B85A-B219AF55187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34" name="Picture 3" descr="LOGO PEMKOT.jpg">
          <a:extLst>
            <a:ext uri="{FF2B5EF4-FFF2-40B4-BE49-F238E27FC236}">
              <a16:creationId xmlns:a16="http://schemas.microsoft.com/office/drawing/2014/main" id="{56BBBDAE-2BFA-4A94-A499-5591BDCA0188}"/>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35" name="Picture 134" descr="LOGO PEMKOT.jpg">
          <a:extLst>
            <a:ext uri="{FF2B5EF4-FFF2-40B4-BE49-F238E27FC236}">
              <a16:creationId xmlns:a16="http://schemas.microsoft.com/office/drawing/2014/main" id="{3FBA1CFD-DAEE-4F15-BAB2-CB4D40084399}"/>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36" name="Picture 3" descr="LOGO PEMKOT.jpg">
          <a:extLst>
            <a:ext uri="{FF2B5EF4-FFF2-40B4-BE49-F238E27FC236}">
              <a16:creationId xmlns:a16="http://schemas.microsoft.com/office/drawing/2014/main" id="{ADE668D5-5144-486D-8845-899B797BE6D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37" name="Picture 136" descr="LOGO PEMKOT.jpg">
          <a:extLst>
            <a:ext uri="{FF2B5EF4-FFF2-40B4-BE49-F238E27FC236}">
              <a16:creationId xmlns:a16="http://schemas.microsoft.com/office/drawing/2014/main" id="{3210BEA4-3F00-4637-BCE2-34F7B804126E}"/>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38" name="Picture 3" descr="LOGO PEMKOT.jpg">
          <a:extLst>
            <a:ext uri="{FF2B5EF4-FFF2-40B4-BE49-F238E27FC236}">
              <a16:creationId xmlns:a16="http://schemas.microsoft.com/office/drawing/2014/main" id="{55FDDD69-9AD6-47CC-BB37-9F78DB727478}"/>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39" name="Picture 138" descr="LOGO PEMKOT.jpg">
          <a:extLst>
            <a:ext uri="{FF2B5EF4-FFF2-40B4-BE49-F238E27FC236}">
              <a16:creationId xmlns:a16="http://schemas.microsoft.com/office/drawing/2014/main" id="{1F02CC8F-D0BE-4C92-9EE0-2FD5BD233F1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40" name="Picture 3" descr="LOGO PEMKOT.jpg">
          <a:extLst>
            <a:ext uri="{FF2B5EF4-FFF2-40B4-BE49-F238E27FC236}">
              <a16:creationId xmlns:a16="http://schemas.microsoft.com/office/drawing/2014/main" id="{9AB6BDEE-525A-49E2-B909-533FFDABFC29}"/>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41" name="Picture 140" descr="LOGO PEMKOT.jpg">
          <a:extLst>
            <a:ext uri="{FF2B5EF4-FFF2-40B4-BE49-F238E27FC236}">
              <a16:creationId xmlns:a16="http://schemas.microsoft.com/office/drawing/2014/main" id="{E59E45A5-B51D-43F9-8B29-77C2D4D48364}"/>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42" name="Picture 3" descr="LOGO PEMKOT.jpg">
          <a:extLst>
            <a:ext uri="{FF2B5EF4-FFF2-40B4-BE49-F238E27FC236}">
              <a16:creationId xmlns:a16="http://schemas.microsoft.com/office/drawing/2014/main" id="{1752C42C-AC7F-4122-B940-29B32D5792D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43" name="Picture 142" descr="LOGO PEMKOT.jpg">
          <a:extLst>
            <a:ext uri="{FF2B5EF4-FFF2-40B4-BE49-F238E27FC236}">
              <a16:creationId xmlns:a16="http://schemas.microsoft.com/office/drawing/2014/main" id="{86973DFE-D23B-4720-9A7F-1B188EF35BF6}"/>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44" name="Picture 3" descr="LOGO PEMKOT.jpg">
          <a:extLst>
            <a:ext uri="{FF2B5EF4-FFF2-40B4-BE49-F238E27FC236}">
              <a16:creationId xmlns:a16="http://schemas.microsoft.com/office/drawing/2014/main" id="{C516D9B3-B795-4E28-960B-7A3967EEDBC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45" name="Picture 144" descr="LOGO PEMKOT.jpg">
          <a:extLst>
            <a:ext uri="{FF2B5EF4-FFF2-40B4-BE49-F238E27FC236}">
              <a16:creationId xmlns:a16="http://schemas.microsoft.com/office/drawing/2014/main" id="{4149AB3C-1FAD-44D5-AD46-57CCEF4866E2}"/>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46" name="Picture 3" descr="LOGO PEMKOT.jpg">
          <a:extLst>
            <a:ext uri="{FF2B5EF4-FFF2-40B4-BE49-F238E27FC236}">
              <a16:creationId xmlns:a16="http://schemas.microsoft.com/office/drawing/2014/main" id="{391FAE17-9CCA-4E72-9004-B7D771F81B0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47" name="Picture 146" descr="LOGO PEMKOT.jpg">
          <a:extLst>
            <a:ext uri="{FF2B5EF4-FFF2-40B4-BE49-F238E27FC236}">
              <a16:creationId xmlns:a16="http://schemas.microsoft.com/office/drawing/2014/main" id="{AF15426A-872F-471D-A229-5DCB1872BA9A}"/>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48" name="Picture 3" descr="LOGO PEMKOT.jpg">
          <a:extLst>
            <a:ext uri="{FF2B5EF4-FFF2-40B4-BE49-F238E27FC236}">
              <a16:creationId xmlns:a16="http://schemas.microsoft.com/office/drawing/2014/main" id="{2C94992E-2329-44E2-AE32-17E26BA812E5}"/>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49" name="Picture 148" descr="LOGO PEMKOT.jpg">
          <a:extLst>
            <a:ext uri="{FF2B5EF4-FFF2-40B4-BE49-F238E27FC236}">
              <a16:creationId xmlns:a16="http://schemas.microsoft.com/office/drawing/2014/main" id="{6B1E59D1-65D2-4ADF-B1AC-973C865A8B2B}"/>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50" name="Picture 3" descr="LOGO PEMKOT.jpg">
          <a:extLst>
            <a:ext uri="{FF2B5EF4-FFF2-40B4-BE49-F238E27FC236}">
              <a16:creationId xmlns:a16="http://schemas.microsoft.com/office/drawing/2014/main" id="{519E5FB2-72D6-4D83-9EB0-7AF2B0FC2A4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51" name="Picture 150" descr="LOGO PEMKOT.jpg">
          <a:extLst>
            <a:ext uri="{FF2B5EF4-FFF2-40B4-BE49-F238E27FC236}">
              <a16:creationId xmlns:a16="http://schemas.microsoft.com/office/drawing/2014/main" id="{D31BF6D3-F87B-4D48-A27E-0B3BB2F698E1}"/>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52" name="Picture 3" descr="LOGO PEMKOT.jpg">
          <a:extLst>
            <a:ext uri="{FF2B5EF4-FFF2-40B4-BE49-F238E27FC236}">
              <a16:creationId xmlns:a16="http://schemas.microsoft.com/office/drawing/2014/main" id="{213CF2F6-E645-444F-9C54-06D3EDA576E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53" name="Picture 152" descr="LOGO PEMKOT.jpg">
          <a:extLst>
            <a:ext uri="{FF2B5EF4-FFF2-40B4-BE49-F238E27FC236}">
              <a16:creationId xmlns:a16="http://schemas.microsoft.com/office/drawing/2014/main" id="{7F31D9DB-A365-48F4-882C-4FCDE3BA7752}"/>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54" name="Picture 3" descr="LOGO PEMKOT.jpg">
          <a:extLst>
            <a:ext uri="{FF2B5EF4-FFF2-40B4-BE49-F238E27FC236}">
              <a16:creationId xmlns:a16="http://schemas.microsoft.com/office/drawing/2014/main" id="{7559FB0D-0058-4DE7-B7A3-D4A52EA0DDF2}"/>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55" name="Picture 154" descr="LOGO PEMKOT.jpg">
          <a:extLst>
            <a:ext uri="{FF2B5EF4-FFF2-40B4-BE49-F238E27FC236}">
              <a16:creationId xmlns:a16="http://schemas.microsoft.com/office/drawing/2014/main" id="{9763D048-4DE3-4614-8A70-9CCF51F76551}"/>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56" name="Picture 3" descr="LOGO PEMKOT.jpg">
          <a:extLst>
            <a:ext uri="{FF2B5EF4-FFF2-40B4-BE49-F238E27FC236}">
              <a16:creationId xmlns:a16="http://schemas.microsoft.com/office/drawing/2014/main" id="{4D1E3CC1-E63C-4C08-93F2-FEDA9D4A62C0}"/>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57" name="Picture 156" descr="LOGO PEMKOT.jpg">
          <a:extLst>
            <a:ext uri="{FF2B5EF4-FFF2-40B4-BE49-F238E27FC236}">
              <a16:creationId xmlns:a16="http://schemas.microsoft.com/office/drawing/2014/main" id="{AA6EDFCC-7686-4AFD-BABD-18C98962A24A}"/>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58" name="Picture 3" descr="LOGO PEMKOT.jpg">
          <a:extLst>
            <a:ext uri="{FF2B5EF4-FFF2-40B4-BE49-F238E27FC236}">
              <a16:creationId xmlns:a16="http://schemas.microsoft.com/office/drawing/2014/main" id="{1BD4EF77-98D2-4F22-A09A-0C4BF1AA2E54}"/>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59" name="Picture 158" descr="LOGO PEMKOT.jpg">
          <a:extLst>
            <a:ext uri="{FF2B5EF4-FFF2-40B4-BE49-F238E27FC236}">
              <a16:creationId xmlns:a16="http://schemas.microsoft.com/office/drawing/2014/main" id="{5F1A19A7-0AD8-4DC5-AD89-65CD7FABEAFC}"/>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60" name="Picture 3" descr="LOGO PEMKOT.jpg">
          <a:extLst>
            <a:ext uri="{FF2B5EF4-FFF2-40B4-BE49-F238E27FC236}">
              <a16:creationId xmlns:a16="http://schemas.microsoft.com/office/drawing/2014/main" id="{0249D12A-DF12-4788-8785-12ED414193B0}"/>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61" name="Picture 160" descr="LOGO PEMKOT.jpg">
          <a:extLst>
            <a:ext uri="{FF2B5EF4-FFF2-40B4-BE49-F238E27FC236}">
              <a16:creationId xmlns:a16="http://schemas.microsoft.com/office/drawing/2014/main" id="{6B22395E-CD7E-4BFD-BD9E-D8DD7D8B47A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62" name="Picture 3" descr="LOGO PEMKOT.jpg">
          <a:extLst>
            <a:ext uri="{FF2B5EF4-FFF2-40B4-BE49-F238E27FC236}">
              <a16:creationId xmlns:a16="http://schemas.microsoft.com/office/drawing/2014/main" id="{511B3B8E-6EFC-44D7-B076-291E5F9D5F7F}"/>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63" name="Picture 162" descr="LOGO PEMKOT.jpg">
          <a:extLst>
            <a:ext uri="{FF2B5EF4-FFF2-40B4-BE49-F238E27FC236}">
              <a16:creationId xmlns:a16="http://schemas.microsoft.com/office/drawing/2014/main" id="{B0A2EF8F-71CC-4DFB-B7BA-D4F2E4192ADF}"/>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64" name="Picture 3" descr="LOGO PEMKOT.jpg">
          <a:extLst>
            <a:ext uri="{FF2B5EF4-FFF2-40B4-BE49-F238E27FC236}">
              <a16:creationId xmlns:a16="http://schemas.microsoft.com/office/drawing/2014/main" id="{0AB7F885-3113-4C78-8F63-A63EB8C7911A}"/>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65" name="Picture 164" descr="LOGO PEMKOT.jpg">
          <a:extLst>
            <a:ext uri="{FF2B5EF4-FFF2-40B4-BE49-F238E27FC236}">
              <a16:creationId xmlns:a16="http://schemas.microsoft.com/office/drawing/2014/main" id="{E62BAA28-115B-4034-9B91-B9BA275F9132}"/>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66" name="Picture 3" descr="LOGO PEMKOT.jpg">
          <a:extLst>
            <a:ext uri="{FF2B5EF4-FFF2-40B4-BE49-F238E27FC236}">
              <a16:creationId xmlns:a16="http://schemas.microsoft.com/office/drawing/2014/main" id="{A660384C-7662-4B0A-B601-EBC9F09ADD9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67" name="Picture 166" descr="LOGO PEMKOT.jpg">
          <a:extLst>
            <a:ext uri="{FF2B5EF4-FFF2-40B4-BE49-F238E27FC236}">
              <a16:creationId xmlns:a16="http://schemas.microsoft.com/office/drawing/2014/main" id="{C7B87959-49CE-4780-A4D9-2DA83C9B5B23}"/>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68" name="Picture 3" descr="LOGO PEMKOT.jpg">
          <a:extLst>
            <a:ext uri="{FF2B5EF4-FFF2-40B4-BE49-F238E27FC236}">
              <a16:creationId xmlns:a16="http://schemas.microsoft.com/office/drawing/2014/main" id="{C64A88E0-6BD6-4195-8485-27471B49246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69" name="Picture 168" descr="LOGO PEMKOT.jpg">
          <a:extLst>
            <a:ext uri="{FF2B5EF4-FFF2-40B4-BE49-F238E27FC236}">
              <a16:creationId xmlns:a16="http://schemas.microsoft.com/office/drawing/2014/main" id="{2247B6D7-FA2C-4AF5-B1A5-6BB201B14A00}"/>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70" name="Picture 3" descr="LOGO PEMKOT.jpg">
          <a:extLst>
            <a:ext uri="{FF2B5EF4-FFF2-40B4-BE49-F238E27FC236}">
              <a16:creationId xmlns:a16="http://schemas.microsoft.com/office/drawing/2014/main" id="{12DAA8FC-17C4-41D4-8861-26A0D036B026}"/>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71" name="Picture 170" descr="LOGO PEMKOT.jpg">
          <a:extLst>
            <a:ext uri="{FF2B5EF4-FFF2-40B4-BE49-F238E27FC236}">
              <a16:creationId xmlns:a16="http://schemas.microsoft.com/office/drawing/2014/main" id="{2E293841-0A25-4A14-9CBF-18D019945206}"/>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72" name="Picture 3" descr="LOGO PEMKOT.jpg">
          <a:extLst>
            <a:ext uri="{FF2B5EF4-FFF2-40B4-BE49-F238E27FC236}">
              <a16:creationId xmlns:a16="http://schemas.microsoft.com/office/drawing/2014/main" id="{87F1B2DD-756A-4AB2-9655-FECB45827BDD}"/>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73" name="Picture 172" descr="LOGO PEMKOT.jpg">
          <a:extLst>
            <a:ext uri="{FF2B5EF4-FFF2-40B4-BE49-F238E27FC236}">
              <a16:creationId xmlns:a16="http://schemas.microsoft.com/office/drawing/2014/main" id="{28013FC3-F83A-4686-90E8-E80247BE506B}"/>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74" name="Picture 3" descr="LOGO PEMKOT.jpg">
          <a:extLst>
            <a:ext uri="{FF2B5EF4-FFF2-40B4-BE49-F238E27FC236}">
              <a16:creationId xmlns:a16="http://schemas.microsoft.com/office/drawing/2014/main" id="{6D9AAFD8-CBE7-434A-A093-3413BA2EFE3E}"/>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75" name="Picture 174" descr="LOGO PEMKOT.jpg">
          <a:extLst>
            <a:ext uri="{FF2B5EF4-FFF2-40B4-BE49-F238E27FC236}">
              <a16:creationId xmlns:a16="http://schemas.microsoft.com/office/drawing/2014/main" id="{D52B4541-C810-47EB-A8CC-E03680458D91}"/>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76" name="Picture 3" descr="LOGO PEMKOT.jpg">
          <a:extLst>
            <a:ext uri="{FF2B5EF4-FFF2-40B4-BE49-F238E27FC236}">
              <a16:creationId xmlns:a16="http://schemas.microsoft.com/office/drawing/2014/main" id="{2430BA02-7A54-454A-9932-3041DCFD5936}"/>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77" name="Picture 176" descr="LOGO PEMKOT.jpg">
          <a:extLst>
            <a:ext uri="{FF2B5EF4-FFF2-40B4-BE49-F238E27FC236}">
              <a16:creationId xmlns:a16="http://schemas.microsoft.com/office/drawing/2014/main" id="{E9ECE1AF-5D4E-44EF-BE02-0F0309A0BD37}"/>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78" name="Picture 3" descr="LOGO PEMKOT.jpg">
          <a:extLst>
            <a:ext uri="{FF2B5EF4-FFF2-40B4-BE49-F238E27FC236}">
              <a16:creationId xmlns:a16="http://schemas.microsoft.com/office/drawing/2014/main" id="{AED2EE57-73D2-4961-8966-BAEE5E9F5DD6}"/>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79" name="Picture 178" descr="LOGO PEMKOT.jpg">
          <a:extLst>
            <a:ext uri="{FF2B5EF4-FFF2-40B4-BE49-F238E27FC236}">
              <a16:creationId xmlns:a16="http://schemas.microsoft.com/office/drawing/2014/main" id="{5822D74C-74E1-4B77-B609-683A3EEA7A46}"/>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80" name="Picture 3" descr="LOGO PEMKOT.jpg">
          <a:extLst>
            <a:ext uri="{FF2B5EF4-FFF2-40B4-BE49-F238E27FC236}">
              <a16:creationId xmlns:a16="http://schemas.microsoft.com/office/drawing/2014/main" id="{72A96E0D-D59B-4CAD-B9AA-F7DE345CCBF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81" name="Picture 180" descr="LOGO PEMKOT.jpg">
          <a:extLst>
            <a:ext uri="{FF2B5EF4-FFF2-40B4-BE49-F238E27FC236}">
              <a16:creationId xmlns:a16="http://schemas.microsoft.com/office/drawing/2014/main" id="{29562D57-0368-43D3-9C51-759BDDD175D7}"/>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82" name="Picture 3" descr="LOGO PEMKOT.jpg">
          <a:extLst>
            <a:ext uri="{FF2B5EF4-FFF2-40B4-BE49-F238E27FC236}">
              <a16:creationId xmlns:a16="http://schemas.microsoft.com/office/drawing/2014/main" id="{ADFFE345-DF7C-49C1-8D28-388A1B5CE141}"/>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83" name="Picture 182" descr="LOGO PEMKOT.jpg">
          <a:extLst>
            <a:ext uri="{FF2B5EF4-FFF2-40B4-BE49-F238E27FC236}">
              <a16:creationId xmlns:a16="http://schemas.microsoft.com/office/drawing/2014/main" id="{F04E5191-5C68-4DE4-B83C-63E24FBC5D8A}"/>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84" name="Picture 3" descr="LOGO PEMKOT.jpg">
          <a:extLst>
            <a:ext uri="{FF2B5EF4-FFF2-40B4-BE49-F238E27FC236}">
              <a16:creationId xmlns:a16="http://schemas.microsoft.com/office/drawing/2014/main" id="{6F48A275-3E10-41D1-A9BF-D59BD3D0B941}"/>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85" name="Picture 184" descr="LOGO PEMKOT.jpg">
          <a:extLst>
            <a:ext uri="{FF2B5EF4-FFF2-40B4-BE49-F238E27FC236}">
              <a16:creationId xmlns:a16="http://schemas.microsoft.com/office/drawing/2014/main" id="{0175E44B-1977-4087-9AC4-2D3A881BE2EE}"/>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86" name="Picture 3" descr="LOGO PEMKOT.jpg">
          <a:extLst>
            <a:ext uri="{FF2B5EF4-FFF2-40B4-BE49-F238E27FC236}">
              <a16:creationId xmlns:a16="http://schemas.microsoft.com/office/drawing/2014/main" id="{50AAA731-63F8-4BDE-B228-3E2A55F96DCB}"/>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87" name="Picture 186" descr="LOGO PEMKOT.jpg">
          <a:extLst>
            <a:ext uri="{FF2B5EF4-FFF2-40B4-BE49-F238E27FC236}">
              <a16:creationId xmlns:a16="http://schemas.microsoft.com/office/drawing/2014/main" id="{E9C1ED3B-0835-4312-963A-38F5EDFDC7B3}"/>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88" name="Picture 3" descr="LOGO PEMKOT.jpg">
          <a:extLst>
            <a:ext uri="{FF2B5EF4-FFF2-40B4-BE49-F238E27FC236}">
              <a16:creationId xmlns:a16="http://schemas.microsoft.com/office/drawing/2014/main" id="{CCFA11FA-2474-4A53-8657-D9BA31D25AB7}"/>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89" name="Picture 188" descr="LOGO PEMKOT.jpg">
          <a:extLst>
            <a:ext uri="{FF2B5EF4-FFF2-40B4-BE49-F238E27FC236}">
              <a16:creationId xmlns:a16="http://schemas.microsoft.com/office/drawing/2014/main" id="{E1C3393B-B0A1-4280-B4E9-38B3712D25CC}"/>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90" name="Picture 3" descr="LOGO PEMKOT.jpg">
          <a:extLst>
            <a:ext uri="{FF2B5EF4-FFF2-40B4-BE49-F238E27FC236}">
              <a16:creationId xmlns:a16="http://schemas.microsoft.com/office/drawing/2014/main" id="{F754B539-6F0A-4F7B-B6E9-20CD18F83C70}"/>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91" name="Picture 190" descr="LOGO PEMKOT.jpg">
          <a:extLst>
            <a:ext uri="{FF2B5EF4-FFF2-40B4-BE49-F238E27FC236}">
              <a16:creationId xmlns:a16="http://schemas.microsoft.com/office/drawing/2014/main" id="{8A96F777-D3AC-49A1-9AD7-BFB4FD642426}"/>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92" name="Picture 3" descr="LOGO PEMKOT.jpg">
          <a:extLst>
            <a:ext uri="{FF2B5EF4-FFF2-40B4-BE49-F238E27FC236}">
              <a16:creationId xmlns:a16="http://schemas.microsoft.com/office/drawing/2014/main" id="{48145BD8-25C0-4AEF-9A93-C0483F9679BA}"/>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93" name="Picture 192" descr="LOGO PEMKOT.jpg">
          <a:extLst>
            <a:ext uri="{FF2B5EF4-FFF2-40B4-BE49-F238E27FC236}">
              <a16:creationId xmlns:a16="http://schemas.microsoft.com/office/drawing/2014/main" id="{8ADC566C-AA99-495D-B43F-0B1348C91889}"/>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94" name="Picture 3" descr="LOGO PEMKOT.jpg">
          <a:extLst>
            <a:ext uri="{FF2B5EF4-FFF2-40B4-BE49-F238E27FC236}">
              <a16:creationId xmlns:a16="http://schemas.microsoft.com/office/drawing/2014/main" id="{9D67C29B-5408-4FD3-B7E8-EC0D1A25D379}"/>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0</xdr:col>
      <xdr:colOff>342900</xdr:colOff>
      <xdr:row>0</xdr:row>
      <xdr:rowOff>0</xdr:rowOff>
    </xdr:from>
    <xdr:to>
      <xdr:col>10</xdr:col>
      <xdr:colOff>144145</xdr:colOff>
      <xdr:row>0</xdr:row>
      <xdr:rowOff>4445</xdr:rowOff>
    </xdr:to>
    <xdr:pic>
      <xdr:nvPicPr>
        <xdr:cNvPr id="195" name="Picture 194" descr="LOGO PEMKOT.jpg">
          <a:extLst>
            <a:ext uri="{FF2B5EF4-FFF2-40B4-BE49-F238E27FC236}">
              <a16:creationId xmlns:a16="http://schemas.microsoft.com/office/drawing/2014/main" id="{C7BCE6E2-183C-4C1B-9DF5-B81AE45122C2}"/>
            </a:ext>
          </a:extLst>
        </xdr:cNvPr>
        <xdr:cNvPicPr>
          <a:picLocks noChangeAspect="1"/>
        </xdr:cNvPicPr>
      </xdr:nvPicPr>
      <xdr:blipFill>
        <a:blip xmlns:r="http://schemas.openxmlformats.org/officeDocument/2006/relationships" r:embed="rId2" cstate="print"/>
        <a:srcRect/>
        <a:stretch>
          <a:fillRect/>
        </a:stretch>
      </xdr:blipFill>
      <xdr:spPr>
        <a:xfrm>
          <a:off x="161925" y="0"/>
          <a:ext cx="6421120" cy="4445"/>
        </a:xfrm>
        <a:prstGeom prst="rect">
          <a:avLst/>
        </a:prstGeom>
        <a:noFill/>
        <a:ln w="9525">
          <a:noFill/>
          <a:miter lim="800000"/>
          <a:headEnd/>
          <a:tailEnd/>
        </a:ln>
      </xdr:spPr>
    </xdr:pic>
    <xdr:clientData/>
  </xdr:twoCellAnchor>
  <xdr:twoCellAnchor editAs="oneCell">
    <xdr:from>
      <xdr:col>0</xdr:col>
      <xdr:colOff>280872</xdr:colOff>
      <xdr:row>0</xdr:row>
      <xdr:rowOff>0</xdr:rowOff>
    </xdr:from>
    <xdr:to>
      <xdr:col>10</xdr:col>
      <xdr:colOff>121487</xdr:colOff>
      <xdr:row>0</xdr:row>
      <xdr:rowOff>6985</xdr:rowOff>
    </xdr:to>
    <xdr:pic>
      <xdr:nvPicPr>
        <xdr:cNvPr id="196" name="Picture 3" descr="LOGO PEMKOT.jpg">
          <a:extLst>
            <a:ext uri="{FF2B5EF4-FFF2-40B4-BE49-F238E27FC236}">
              <a16:creationId xmlns:a16="http://schemas.microsoft.com/office/drawing/2014/main" id="{9BA94683-0ECF-40B6-8F98-9F6755E143E9}"/>
            </a:ext>
          </a:extLst>
        </xdr:cNvPr>
        <xdr:cNvPicPr>
          <a:picLocks noChangeAspect="1"/>
        </xdr:cNvPicPr>
      </xdr:nvPicPr>
      <xdr:blipFill>
        <a:blip xmlns:r="http://schemas.openxmlformats.org/officeDocument/2006/relationships" r:embed="rId1" cstate="print"/>
        <a:srcRect/>
        <a:stretch>
          <a:fillRect/>
        </a:stretch>
      </xdr:blipFill>
      <xdr:spPr>
        <a:xfrm>
          <a:off x="166572" y="0"/>
          <a:ext cx="6393815" cy="698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198" name="Picture 3" descr="LOGO PEMKOT.jpg">
          <a:extLst>
            <a:ext uri="{FF2B5EF4-FFF2-40B4-BE49-F238E27FC236}">
              <a16:creationId xmlns:a16="http://schemas.microsoft.com/office/drawing/2014/main" id="{942CA4ED-5DC8-44D8-9CD9-43612B825980}"/>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199" name="Picture 3" descr="LOGO PEMKOT.jpg">
          <a:extLst>
            <a:ext uri="{FF2B5EF4-FFF2-40B4-BE49-F238E27FC236}">
              <a16:creationId xmlns:a16="http://schemas.microsoft.com/office/drawing/2014/main" id="{D7019857-F474-4DCC-8CB6-5265DB6B7DD0}"/>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0" name="Picture 3" descr="LOGO PEMKOT.jpg">
          <a:extLst>
            <a:ext uri="{FF2B5EF4-FFF2-40B4-BE49-F238E27FC236}">
              <a16:creationId xmlns:a16="http://schemas.microsoft.com/office/drawing/2014/main" id="{88B1C0F9-AE42-4F7F-950A-3DC9513B45B5}"/>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1" name="Picture 3" descr="LOGO PEMKOT.jpg">
          <a:extLst>
            <a:ext uri="{FF2B5EF4-FFF2-40B4-BE49-F238E27FC236}">
              <a16:creationId xmlns:a16="http://schemas.microsoft.com/office/drawing/2014/main" id="{079A4D9B-0FDB-4A8F-9C41-D40EB898409A}"/>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2" name="Picture 3" descr="LOGO PEMKOT.jpg">
          <a:extLst>
            <a:ext uri="{FF2B5EF4-FFF2-40B4-BE49-F238E27FC236}">
              <a16:creationId xmlns:a16="http://schemas.microsoft.com/office/drawing/2014/main" id="{F73B45DB-7049-45A1-9D46-0D25C0A4B658}"/>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3" name="Picture 3" descr="LOGO PEMKOT.jpg">
          <a:extLst>
            <a:ext uri="{FF2B5EF4-FFF2-40B4-BE49-F238E27FC236}">
              <a16:creationId xmlns:a16="http://schemas.microsoft.com/office/drawing/2014/main" id="{4C9F91F7-DAED-44C9-AC8C-3FA4E62A11A0}"/>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4" name="Picture 3" descr="LOGO PEMKOT.jpg">
          <a:extLst>
            <a:ext uri="{FF2B5EF4-FFF2-40B4-BE49-F238E27FC236}">
              <a16:creationId xmlns:a16="http://schemas.microsoft.com/office/drawing/2014/main" id="{2A2E903A-B5D4-407D-9D3A-ED7CC15F3945}"/>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5" name="Picture 3" descr="LOGO PEMKOT.jpg">
          <a:extLst>
            <a:ext uri="{FF2B5EF4-FFF2-40B4-BE49-F238E27FC236}">
              <a16:creationId xmlns:a16="http://schemas.microsoft.com/office/drawing/2014/main" id="{EEDB99F0-7F5C-4193-8477-D0EC81989674}"/>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6" name="Picture 3" descr="LOGO PEMKOT.jpg">
          <a:extLst>
            <a:ext uri="{FF2B5EF4-FFF2-40B4-BE49-F238E27FC236}">
              <a16:creationId xmlns:a16="http://schemas.microsoft.com/office/drawing/2014/main" id="{21E21ED7-CF57-467B-B509-07A46E6B4589}"/>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7" name="Picture 3" descr="LOGO PEMKOT.jpg">
          <a:extLst>
            <a:ext uri="{FF2B5EF4-FFF2-40B4-BE49-F238E27FC236}">
              <a16:creationId xmlns:a16="http://schemas.microsoft.com/office/drawing/2014/main" id="{237B1228-56D2-4432-A47A-9D816F512786}"/>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8" name="Picture 3" descr="LOGO PEMKOT.jpg">
          <a:extLst>
            <a:ext uri="{FF2B5EF4-FFF2-40B4-BE49-F238E27FC236}">
              <a16:creationId xmlns:a16="http://schemas.microsoft.com/office/drawing/2014/main" id="{AB66B110-1AEA-45C1-9D4A-81D8A55F4DBE}"/>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09" name="Picture 3" descr="LOGO PEMKOT.jpg">
          <a:extLst>
            <a:ext uri="{FF2B5EF4-FFF2-40B4-BE49-F238E27FC236}">
              <a16:creationId xmlns:a16="http://schemas.microsoft.com/office/drawing/2014/main" id="{7E7E6DB4-3FDF-491C-8F97-94164128E6AB}"/>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0" name="Picture 3" descr="LOGO PEMKOT.jpg">
          <a:extLst>
            <a:ext uri="{FF2B5EF4-FFF2-40B4-BE49-F238E27FC236}">
              <a16:creationId xmlns:a16="http://schemas.microsoft.com/office/drawing/2014/main" id="{A60A8BDF-A60B-42ED-B81B-C91C9CBF2EB6}"/>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1" name="Picture 3" descr="LOGO PEMKOT.jpg">
          <a:extLst>
            <a:ext uri="{FF2B5EF4-FFF2-40B4-BE49-F238E27FC236}">
              <a16:creationId xmlns:a16="http://schemas.microsoft.com/office/drawing/2014/main" id="{48A7C946-81DE-4089-AC7F-82E116F1A114}"/>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2" name="Picture 3" descr="LOGO PEMKOT.jpg">
          <a:extLst>
            <a:ext uri="{FF2B5EF4-FFF2-40B4-BE49-F238E27FC236}">
              <a16:creationId xmlns:a16="http://schemas.microsoft.com/office/drawing/2014/main" id="{979906D7-A042-49C3-BA4E-7D8E057EA15A}"/>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3" name="Picture 3" descr="LOGO PEMKOT.jpg">
          <a:extLst>
            <a:ext uri="{FF2B5EF4-FFF2-40B4-BE49-F238E27FC236}">
              <a16:creationId xmlns:a16="http://schemas.microsoft.com/office/drawing/2014/main" id="{506BFA1D-13BE-433D-B4A1-D170D8B68C0E}"/>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4" name="Picture 3" descr="LOGO PEMKOT.jpg">
          <a:extLst>
            <a:ext uri="{FF2B5EF4-FFF2-40B4-BE49-F238E27FC236}">
              <a16:creationId xmlns:a16="http://schemas.microsoft.com/office/drawing/2014/main" id="{85475AB8-B0C7-4A55-88CE-39F1653DAB00}"/>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5" name="Picture 3" descr="LOGO PEMKOT.jpg">
          <a:extLst>
            <a:ext uri="{FF2B5EF4-FFF2-40B4-BE49-F238E27FC236}">
              <a16:creationId xmlns:a16="http://schemas.microsoft.com/office/drawing/2014/main" id="{E983A3C6-E50C-4060-ACB1-21AEC0768E13}"/>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6" name="Picture 3" descr="LOGO PEMKOT.jpg">
          <a:extLst>
            <a:ext uri="{FF2B5EF4-FFF2-40B4-BE49-F238E27FC236}">
              <a16:creationId xmlns:a16="http://schemas.microsoft.com/office/drawing/2014/main" id="{34785717-F645-48B9-9E82-4B630D854CE6}"/>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7" name="Picture 3" descr="LOGO PEMKOT.jpg">
          <a:extLst>
            <a:ext uri="{FF2B5EF4-FFF2-40B4-BE49-F238E27FC236}">
              <a16:creationId xmlns:a16="http://schemas.microsoft.com/office/drawing/2014/main" id="{857A9760-1B74-493E-8135-5B3FF152402B}"/>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8" name="Picture 3" descr="LOGO PEMKOT.jpg">
          <a:extLst>
            <a:ext uri="{FF2B5EF4-FFF2-40B4-BE49-F238E27FC236}">
              <a16:creationId xmlns:a16="http://schemas.microsoft.com/office/drawing/2014/main" id="{AC22F318-9A1F-4A64-BCA6-50ED39E519F4}"/>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19" name="Picture 3" descr="LOGO PEMKOT.jpg">
          <a:extLst>
            <a:ext uri="{FF2B5EF4-FFF2-40B4-BE49-F238E27FC236}">
              <a16:creationId xmlns:a16="http://schemas.microsoft.com/office/drawing/2014/main" id="{EE98BC49-59DC-4F89-8CFE-05F2954E808D}"/>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0" name="Picture 3" descr="LOGO PEMKOT.jpg">
          <a:extLst>
            <a:ext uri="{FF2B5EF4-FFF2-40B4-BE49-F238E27FC236}">
              <a16:creationId xmlns:a16="http://schemas.microsoft.com/office/drawing/2014/main" id="{7A828410-0836-4AD0-AD8C-E3E28DB0F047}"/>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1" name="Picture 3" descr="LOGO PEMKOT.jpg">
          <a:extLst>
            <a:ext uri="{FF2B5EF4-FFF2-40B4-BE49-F238E27FC236}">
              <a16:creationId xmlns:a16="http://schemas.microsoft.com/office/drawing/2014/main" id="{93504BDE-9DE1-46EC-932D-C97CF600B14C}"/>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2" name="Picture 3" descr="LOGO PEMKOT.jpg">
          <a:extLst>
            <a:ext uri="{FF2B5EF4-FFF2-40B4-BE49-F238E27FC236}">
              <a16:creationId xmlns:a16="http://schemas.microsoft.com/office/drawing/2014/main" id="{A376783C-B507-4089-AB44-56E36ABF1C11}"/>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3" name="Picture 3" descr="LOGO PEMKOT.jpg">
          <a:extLst>
            <a:ext uri="{FF2B5EF4-FFF2-40B4-BE49-F238E27FC236}">
              <a16:creationId xmlns:a16="http://schemas.microsoft.com/office/drawing/2014/main" id="{9D172937-6246-419F-9434-924AC024891F}"/>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4" name="Picture 3" descr="LOGO PEMKOT.jpg">
          <a:extLst>
            <a:ext uri="{FF2B5EF4-FFF2-40B4-BE49-F238E27FC236}">
              <a16:creationId xmlns:a16="http://schemas.microsoft.com/office/drawing/2014/main" id="{2CDC2271-9A99-4F0C-AEC5-BA9AE9221911}"/>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5" name="Picture 3" descr="LOGO PEMKOT.jpg">
          <a:extLst>
            <a:ext uri="{FF2B5EF4-FFF2-40B4-BE49-F238E27FC236}">
              <a16:creationId xmlns:a16="http://schemas.microsoft.com/office/drawing/2014/main" id="{0DD2E70F-6D8B-4A4D-9176-B3083455739A}"/>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6" name="Picture 3" descr="LOGO PEMKOT.jpg">
          <a:extLst>
            <a:ext uri="{FF2B5EF4-FFF2-40B4-BE49-F238E27FC236}">
              <a16:creationId xmlns:a16="http://schemas.microsoft.com/office/drawing/2014/main" id="{940020CB-536A-41C8-938F-08E12F98A8EC}"/>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7" name="Picture 3" descr="LOGO PEMKOT.jpg">
          <a:extLst>
            <a:ext uri="{FF2B5EF4-FFF2-40B4-BE49-F238E27FC236}">
              <a16:creationId xmlns:a16="http://schemas.microsoft.com/office/drawing/2014/main" id="{264ECD0F-69C2-4815-BE32-99B817626E8A}"/>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8" name="Picture 3" descr="LOGO PEMKOT.jpg">
          <a:extLst>
            <a:ext uri="{FF2B5EF4-FFF2-40B4-BE49-F238E27FC236}">
              <a16:creationId xmlns:a16="http://schemas.microsoft.com/office/drawing/2014/main" id="{D92F6130-F1AF-42C3-A3F4-640DE0043C5C}"/>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29" name="Picture 3" descr="LOGO PEMKOT.jpg">
          <a:extLst>
            <a:ext uri="{FF2B5EF4-FFF2-40B4-BE49-F238E27FC236}">
              <a16:creationId xmlns:a16="http://schemas.microsoft.com/office/drawing/2014/main" id="{90730693-9064-45D0-B24D-74781BE4B6F3}"/>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30" name="Picture 3" descr="LOGO PEMKOT.jpg">
          <a:extLst>
            <a:ext uri="{FF2B5EF4-FFF2-40B4-BE49-F238E27FC236}">
              <a16:creationId xmlns:a16="http://schemas.microsoft.com/office/drawing/2014/main" id="{161C801F-8C7A-4CDC-9162-7DD328CB7B2B}"/>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31" name="Picture 3" descr="LOGO PEMKOT.jpg">
          <a:extLst>
            <a:ext uri="{FF2B5EF4-FFF2-40B4-BE49-F238E27FC236}">
              <a16:creationId xmlns:a16="http://schemas.microsoft.com/office/drawing/2014/main" id="{BD0356B9-F4EF-4F89-901B-6113B9BEDF8F}"/>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32" name="Picture 3" descr="LOGO PEMKOT.jpg">
          <a:extLst>
            <a:ext uri="{FF2B5EF4-FFF2-40B4-BE49-F238E27FC236}">
              <a16:creationId xmlns:a16="http://schemas.microsoft.com/office/drawing/2014/main" id="{688DB41B-0956-4145-931D-BCC77C4A0BFD}"/>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1</xdr:col>
      <xdr:colOff>280872</xdr:colOff>
      <xdr:row>3</xdr:row>
      <xdr:rowOff>0</xdr:rowOff>
    </xdr:from>
    <xdr:to>
      <xdr:col>10</xdr:col>
      <xdr:colOff>373368</xdr:colOff>
      <xdr:row>3</xdr:row>
      <xdr:rowOff>7305</xdr:rowOff>
    </xdr:to>
    <xdr:pic>
      <xdr:nvPicPr>
        <xdr:cNvPr id="233" name="Picture 3" descr="LOGO PEMKOT.jpg">
          <a:extLst>
            <a:ext uri="{FF2B5EF4-FFF2-40B4-BE49-F238E27FC236}">
              <a16:creationId xmlns:a16="http://schemas.microsoft.com/office/drawing/2014/main" id="{DEE90020-A5E5-4464-A5CA-D0FEE7EFBA1B}"/>
            </a:ext>
          </a:extLst>
        </xdr:cNvPr>
        <xdr:cNvPicPr>
          <a:picLocks noChangeAspect="1"/>
        </xdr:cNvPicPr>
      </xdr:nvPicPr>
      <xdr:blipFill>
        <a:blip xmlns:r="http://schemas.openxmlformats.org/officeDocument/2006/relationships" r:embed="rId1" cstate="print"/>
        <a:srcRect/>
        <a:stretch>
          <a:fillRect/>
        </a:stretch>
      </xdr:blipFill>
      <xdr:spPr>
        <a:xfrm>
          <a:off x="442797" y="647700"/>
          <a:ext cx="6384288" cy="7305"/>
        </a:xfrm>
        <a:prstGeom prst="rect">
          <a:avLst/>
        </a:prstGeom>
        <a:noFill/>
        <a:ln w="9525">
          <a:noFill/>
          <a:miter lim="800000"/>
          <a:headEnd/>
          <a:tailEnd/>
        </a:ln>
      </xdr:spPr>
    </xdr:pic>
    <xdr:clientData/>
  </xdr:twoCellAnchor>
  <xdr:twoCellAnchor editAs="oneCell">
    <xdr:from>
      <xdr:col>9</xdr:col>
      <xdr:colOff>1005418</xdr:colOff>
      <xdr:row>3</xdr:row>
      <xdr:rowOff>0</xdr:rowOff>
    </xdr:from>
    <xdr:to>
      <xdr:col>15</xdr:col>
      <xdr:colOff>564737</xdr:colOff>
      <xdr:row>3</xdr:row>
      <xdr:rowOff>45719</xdr:rowOff>
    </xdr:to>
    <xdr:pic>
      <xdr:nvPicPr>
        <xdr:cNvPr id="234" name="Picture 3" descr="LOGO PEMKOT.jpg">
          <a:extLst>
            <a:ext uri="{FF2B5EF4-FFF2-40B4-BE49-F238E27FC236}">
              <a16:creationId xmlns:a16="http://schemas.microsoft.com/office/drawing/2014/main" id="{EC54441C-127D-400B-A655-7309BA5129BB}"/>
            </a:ext>
          </a:extLst>
        </xdr:cNvPr>
        <xdr:cNvPicPr>
          <a:picLocks noChangeAspect="1"/>
        </xdr:cNvPicPr>
      </xdr:nvPicPr>
      <xdr:blipFill>
        <a:blip xmlns:r="http://schemas.openxmlformats.org/officeDocument/2006/relationships" r:embed="rId1" cstate="print"/>
        <a:srcRect/>
        <a:stretch>
          <a:fillRect/>
        </a:stretch>
      </xdr:blipFill>
      <xdr:spPr>
        <a:xfrm flipH="1">
          <a:off x="6096001" y="656167"/>
          <a:ext cx="5611928" cy="45719"/>
        </a:xfrm>
        <a:prstGeom prst="rect">
          <a:avLst/>
        </a:prstGeom>
        <a:noFill/>
        <a:ln w="9525">
          <a:noFill/>
          <a:miter lim="800000"/>
          <a:headEnd/>
          <a:tailEnd/>
        </a:ln>
      </xdr:spPr>
    </xdr:pic>
    <xdr:clientData/>
  </xdr:twoCellAnchor>
  <xdr:twoCellAnchor editAs="oneCell">
    <xdr:from>
      <xdr:col>13</xdr:col>
      <xdr:colOff>0</xdr:colOff>
      <xdr:row>5</xdr:row>
      <xdr:rowOff>116416</xdr:rowOff>
    </xdr:from>
    <xdr:to>
      <xdr:col>25</xdr:col>
      <xdr:colOff>26832</xdr:colOff>
      <xdr:row>5</xdr:row>
      <xdr:rowOff>169331</xdr:rowOff>
    </xdr:to>
    <xdr:pic>
      <xdr:nvPicPr>
        <xdr:cNvPr id="235" name="Picture 3" descr="LOGO PEMKOT.jpg">
          <a:extLst>
            <a:ext uri="{FF2B5EF4-FFF2-40B4-BE49-F238E27FC236}">
              <a16:creationId xmlns:a16="http://schemas.microsoft.com/office/drawing/2014/main" id="{FE388737-D5C2-4D53-B867-4F579344C8C6}"/>
            </a:ext>
          </a:extLst>
        </xdr:cNvPr>
        <xdr:cNvPicPr>
          <a:picLocks noChangeAspect="1"/>
        </xdr:cNvPicPr>
      </xdr:nvPicPr>
      <xdr:blipFill>
        <a:blip xmlns:r="http://schemas.openxmlformats.org/officeDocument/2006/relationships" r:embed="rId1" cstate="print"/>
        <a:srcRect/>
        <a:stretch>
          <a:fillRect/>
        </a:stretch>
      </xdr:blipFill>
      <xdr:spPr>
        <a:xfrm flipH="1">
          <a:off x="8349962" y="1259416"/>
          <a:ext cx="7392832" cy="52915"/>
        </a:xfrm>
        <a:prstGeom prst="rect">
          <a:avLst/>
        </a:prstGeom>
        <a:noFill/>
        <a:ln w="9525">
          <a:noFill/>
          <a:miter lim="800000"/>
          <a:headEnd/>
          <a:tailEnd/>
        </a:ln>
      </xdr:spPr>
    </xdr:pic>
    <xdr:clientData/>
  </xdr:twoCellAnchor>
  <xdr:twoCellAnchor editAs="oneCell">
    <xdr:from>
      <xdr:col>13</xdr:col>
      <xdr:colOff>0</xdr:colOff>
      <xdr:row>3</xdr:row>
      <xdr:rowOff>0</xdr:rowOff>
    </xdr:from>
    <xdr:to>
      <xdr:col>18</xdr:col>
      <xdr:colOff>84667</xdr:colOff>
      <xdr:row>6</xdr:row>
      <xdr:rowOff>116417</xdr:rowOff>
    </xdr:to>
    <xdr:pic>
      <xdr:nvPicPr>
        <xdr:cNvPr id="237" name="Picture 3" descr="LOGO PEMKOT.jpg">
          <a:extLst>
            <a:ext uri="{FF2B5EF4-FFF2-40B4-BE49-F238E27FC236}">
              <a16:creationId xmlns:a16="http://schemas.microsoft.com/office/drawing/2014/main" id="{57E30C3C-D19A-4D8E-AADD-421DD3BD39ED}"/>
            </a:ext>
          </a:extLst>
        </xdr:cNvPr>
        <xdr:cNvPicPr>
          <a:picLocks noChangeAspect="1"/>
        </xdr:cNvPicPr>
      </xdr:nvPicPr>
      <xdr:blipFill>
        <a:blip xmlns:r="http://schemas.openxmlformats.org/officeDocument/2006/relationships" r:embed="rId1" cstate="print"/>
        <a:srcRect/>
        <a:stretch>
          <a:fillRect/>
        </a:stretch>
      </xdr:blipFill>
      <xdr:spPr>
        <a:xfrm>
          <a:off x="11165416" y="656167"/>
          <a:ext cx="3153833" cy="804333"/>
        </a:xfrm>
        <a:prstGeom prst="rect">
          <a:avLst/>
        </a:prstGeom>
        <a:noFill/>
        <a:ln w="9525">
          <a:noFill/>
          <a:miter lim="800000"/>
          <a:headEnd/>
          <a:tailEnd/>
        </a:ln>
      </xdr:spPr>
    </xdr:pic>
    <xdr:clientData/>
  </xdr:twoCellAnchor>
  <xdr:twoCellAnchor editAs="oneCell">
    <xdr:from>
      <xdr:col>13</xdr:col>
      <xdr:colOff>0</xdr:colOff>
      <xdr:row>2</xdr:row>
      <xdr:rowOff>194420</xdr:rowOff>
    </xdr:from>
    <xdr:to>
      <xdr:col>13</xdr:col>
      <xdr:colOff>45719</xdr:colOff>
      <xdr:row>3</xdr:row>
      <xdr:rowOff>7305</xdr:rowOff>
    </xdr:to>
    <xdr:pic>
      <xdr:nvPicPr>
        <xdr:cNvPr id="238" name="Picture 3" descr="LOGO PEMKOT.jpg">
          <a:extLst>
            <a:ext uri="{FF2B5EF4-FFF2-40B4-BE49-F238E27FC236}">
              <a16:creationId xmlns:a16="http://schemas.microsoft.com/office/drawing/2014/main" id="{BED6C84F-1939-4F01-BCDF-AA2947E4CD8B}"/>
            </a:ext>
          </a:extLst>
        </xdr:cNvPr>
        <xdr:cNvPicPr>
          <a:picLocks noChangeAspect="1"/>
        </xdr:cNvPicPr>
      </xdr:nvPicPr>
      <xdr:blipFill>
        <a:blip xmlns:r="http://schemas.openxmlformats.org/officeDocument/2006/relationships" r:embed="rId1" cstate="print"/>
        <a:srcRect/>
        <a:stretch>
          <a:fillRect/>
        </a:stretch>
      </xdr:blipFill>
      <xdr:spPr>
        <a:xfrm>
          <a:off x="6825816" y="617753"/>
          <a:ext cx="45719" cy="45719"/>
        </a:xfrm>
        <a:prstGeom prst="rect">
          <a:avLst/>
        </a:prstGeom>
        <a:noFill/>
        <a:ln w="9525">
          <a:noFill/>
          <a:miter lim="800000"/>
          <a:headEnd/>
          <a:tailEnd/>
        </a:ln>
      </xdr:spPr>
    </xdr:pic>
    <xdr:clientData/>
  </xdr:twoCellAnchor>
  <xdr:twoCellAnchor editAs="oneCell">
    <xdr:from>
      <xdr:col>13</xdr:col>
      <xdr:colOff>0</xdr:colOff>
      <xdr:row>2</xdr:row>
      <xdr:rowOff>194420</xdr:rowOff>
    </xdr:from>
    <xdr:to>
      <xdr:col>13</xdr:col>
      <xdr:colOff>235785</xdr:colOff>
      <xdr:row>3</xdr:row>
      <xdr:rowOff>7305</xdr:rowOff>
    </xdr:to>
    <xdr:pic>
      <xdr:nvPicPr>
        <xdr:cNvPr id="239" name="Picture 3" descr="LOGO PEMKOT.jpg">
          <a:extLst>
            <a:ext uri="{FF2B5EF4-FFF2-40B4-BE49-F238E27FC236}">
              <a16:creationId xmlns:a16="http://schemas.microsoft.com/office/drawing/2014/main" id="{77899318-1DFE-4D8E-BC49-96039E2EBF75}"/>
            </a:ext>
          </a:extLst>
        </xdr:cNvPr>
        <xdr:cNvPicPr>
          <a:picLocks noChangeAspect="1"/>
        </xdr:cNvPicPr>
      </xdr:nvPicPr>
      <xdr:blipFill>
        <a:blip xmlns:r="http://schemas.openxmlformats.org/officeDocument/2006/relationships" r:embed="rId1" cstate="print"/>
        <a:srcRect/>
        <a:stretch>
          <a:fillRect/>
        </a:stretch>
      </xdr:blipFill>
      <xdr:spPr>
        <a:xfrm>
          <a:off x="6635750" y="617753"/>
          <a:ext cx="235785" cy="45719"/>
        </a:xfrm>
        <a:prstGeom prst="rect">
          <a:avLst/>
        </a:prstGeom>
        <a:noFill/>
        <a:ln w="9525">
          <a:noFill/>
          <a:miter lim="800000"/>
          <a:headEnd/>
          <a:tailEnd/>
        </a:ln>
      </xdr:spPr>
    </xdr:pic>
    <xdr:clientData/>
  </xdr:twoCellAnchor>
  <xdr:twoCellAnchor editAs="oneCell">
    <xdr:from>
      <xdr:col>13</xdr:col>
      <xdr:colOff>0</xdr:colOff>
      <xdr:row>3</xdr:row>
      <xdr:rowOff>28472</xdr:rowOff>
    </xdr:from>
    <xdr:to>
      <xdr:col>15</xdr:col>
      <xdr:colOff>309869</xdr:colOff>
      <xdr:row>3</xdr:row>
      <xdr:rowOff>74191</xdr:rowOff>
    </xdr:to>
    <xdr:pic>
      <xdr:nvPicPr>
        <xdr:cNvPr id="240" name="Picture 3" descr="LOGO PEMKOT.jpg">
          <a:extLst>
            <a:ext uri="{FF2B5EF4-FFF2-40B4-BE49-F238E27FC236}">
              <a16:creationId xmlns:a16="http://schemas.microsoft.com/office/drawing/2014/main" id="{18F85B79-0668-48C4-8CB4-35537075A6F4}"/>
            </a:ext>
          </a:extLst>
        </xdr:cNvPr>
        <xdr:cNvPicPr>
          <a:picLocks noChangeAspect="1"/>
        </xdr:cNvPicPr>
      </xdr:nvPicPr>
      <xdr:blipFill>
        <a:blip xmlns:r="http://schemas.openxmlformats.org/officeDocument/2006/relationships" r:embed="rId1" cstate="print"/>
        <a:srcRect/>
        <a:stretch>
          <a:fillRect/>
        </a:stretch>
      </xdr:blipFill>
      <xdr:spPr>
        <a:xfrm flipV="1">
          <a:off x="6604000" y="684639"/>
          <a:ext cx="1537535" cy="45719"/>
        </a:xfrm>
        <a:prstGeom prst="rect">
          <a:avLst/>
        </a:prstGeom>
        <a:noFill/>
        <a:ln w="9525">
          <a:noFill/>
          <a:miter lim="800000"/>
          <a:headEnd/>
          <a:tailEnd/>
        </a:ln>
      </xdr:spPr>
    </xdr:pic>
    <xdr:clientData/>
  </xdr:twoCellAnchor>
  <xdr:twoCellAnchor editAs="oneCell">
    <xdr:from>
      <xdr:col>13</xdr:col>
      <xdr:colOff>0</xdr:colOff>
      <xdr:row>0</xdr:row>
      <xdr:rowOff>0</xdr:rowOff>
    </xdr:from>
    <xdr:to>
      <xdr:col>13</xdr:col>
      <xdr:colOff>76504</xdr:colOff>
      <xdr:row>15</xdr:row>
      <xdr:rowOff>157120</xdr:rowOff>
    </xdr:to>
    <xdr:pic>
      <xdr:nvPicPr>
        <xdr:cNvPr id="241" name="Picture 3" descr="LOGO PEMKOT.jpg">
          <a:extLst>
            <a:ext uri="{FF2B5EF4-FFF2-40B4-BE49-F238E27FC236}">
              <a16:creationId xmlns:a16="http://schemas.microsoft.com/office/drawing/2014/main" id="{7146F6EE-862E-4682-8847-F870F5F5F0CD}"/>
            </a:ext>
          </a:extLst>
        </xdr:cNvPr>
        <xdr:cNvPicPr>
          <a:picLocks noChangeAspect="1"/>
        </xdr:cNvPicPr>
      </xdr:nvPicPr>
      <xdr:blipFill>
        <a:blip xmlns:r="http://schemas.openxmlformats.org/officeDocument/2006/relationships" r:embed="rId1" cstate="print"/>
        <a:srcRect/>
        <a:stretch>
          <a:fillRect/>
        </a:stretch>
      </xdr:blipFill>
      <xdr:spPr>
        <a:xfrm rot="4964715">
          <a:off x="6373101" y="1611933"/>
          <a:ext cx="3300370" cy="76504"/>
        </a:xfrm>
        <a:prstGeom prst="rect">
          <a:avLst/>
        </a:prstGeom>
        <a:noFill/>
        <a:ln w="9525">
          <a:noFill/>
          <a:miter lim="800000"/>
          <a:headEnd/>
          <a:tailEnd/>
        </a:ln>
      </xdr:spPr>
    </xdr:pic>
    <xdr:clientData/>
  </xdr:twoCellAnchor>
  <xdr:twoCellAnchor editAs="oneCell">
    <xdr:from>
      <xdr:col>13</xdr:col>
      <xdr:colOff>0</xdr:colOff>
      <xdr:row>3</xdr:row>
      <xdr:rowOff>7305</xdr:rowOff>
    </xdr:from>
    <xdr:to>
      <xdr:col>14</xdr:col>
      <xdr:colOff>600299</xdr:colOff>
      <xdr:row>3</xdr:row>
      <xdr:rowOff>53024</xdr:rowOff>
    </xdr:to>
    <xdr:pic>
      <xdr:nvPicPr>
        <xdr:cNvPr id="242" name="Picture 3" descr="LOGO PEMKOT.jpg">
          <a:extLst>
            <a:ext uri="{FF2B5EF4-FFF2-40B4-BE49-F238E27FC236}">
              <a16:creationId xmlns:a16="http://schemas.microsoft.com/office/drawing/2014/main" id="{9643BA7A-136F-4C22-92E3-5527358990F3}"/>
            </a:ext>
          </a:extLst>
        </xdr:cNvPr>
        <xdr:cNvPicPr>
          <a:picLocks noChangeAspect="1"/>
        </xdr:cNvPicPr>
      </xdr:nvPicPr>
      <xdr:blipFill>
        <a:blip xmlns:r="http://schemas.openxmlformats.org/officeDocument/2006/relationships" r:embed="rId1" cstate="print"/>
        <a:srcRect/>
        <a:stretch>
          <a:fillRect/>
        </a:stretch>
      </xdr:blipFill>
      <xdr:spPr>
        <a:xfrm flipH="1" flipV="1">
          <a:off x="6871535" y="663472"/>
          <a:ext cx="1214132" cy="45719"/>
        </a:xfrm>
        <a:prstGeom prst="rect">
          <a:avLst/>
        </a:prstGeom>
        <a:noFill/>
        <a:ln w="9525">
          <a:noFill/>
          <a:miter lim="800000"/>
          <a:headEnd/>
          <a:tailEnd/>
        </a:ln>
      </xdr:spPr>
    </xdr:pic>
    <xdr:clientData/>
  </xdr:twoCellAnchor>
  <xdr:twoCellAnchor>
    <xdr:from>
      <xdr:col>1</xdr:col>
      <xdr:colOff>28574</xdr:colOff>
      <xdr:row>0</xdr:row>
      <xdr:rowOff>104776</xdr:rowOff>
    </xdr:from>
    <xdr:to>
      <xdr:col>3</xdr:col>
      <xdr:colOff>485775</xdr:colOff>
      <xdr:row>3</xdr:row>
      <xdr:rowOff>247650</xdr:rowOff>
    </xdr:to>
    <xdr:pic>
      <xdr:nvPicPr>
        <xdr:cNvPr id="243" name="Picture 2" descr="unnamed.png">
          <a:extLst>
            <a:ext uri="{FF2B5EF4-FFF2-40B4-BE49-F238E27FC236}">
              <a16:creationId xmlns:a16="http://schemas.microsoft.com/office/drawing/2014/main" id="{5661AB1B-ACE6-4216-A6EA-D25854C60D7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7649" y="104776"/>
          <a:ext cx="952501" cy="790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57</xdr:row>
      <xdr:rowOff>0</xdr:rowOff>
    </xdr:from>
    <xdr:ext cx="6384288" cy="7305"/>
    <xdr:pic>
      <xdr:nvPicPr>
        <xdr:cNvPr id="244" name="Picture 3" descr="LOGO PEMKOT.jpg">
          <a:extLst>
            <a:ext uri="{FF2B5EF4-FFF2-40B4-BE49-F238E27FC236}">
              <a16:creationId xmlns:a16="http://schemas.microsoft.com/office/drawing/2014/main" id="{FE0466FF-D80D-40EE-9C53-F5DAFC4FF134}"/>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45" name="Picture 3" descr="LOGO PEMKOT.jpg">
          <a:extLst>
            <a:ext uri="{FF2B5EF4-FFF2-40B4-BE49-F238E27FC236}">
              <a16:creationId xmlns:a16="http://schemas.microsoft.com/office/drawing/2014/main" id="{AE131251-2DDB-42F4-AA2C-BDF8A088317B}"/>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46" name="Picture 3" descr="LOGO PEMKOT.jpg">
          <a:extLst>
            <a:ext uri="{FF2B5EF4-FFF2-40B4-BE49-F238E27FC236}">
              <a16:creationId xmlns:a16="http://schemas.microsoft.com/office/drawing/2014/main" id="{FB0896D9-253A-4310-8254-1BD4D6293586}"/>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47" name="Picture 3" descr="LOGO PEMKOT.jpg">
          <a:extLst>
            <a:ext uri="{FF2B5EF4-FFF2-40B4-BE49-F238E27FC236}">
              <a16:creationId xmlns:a16="http://schemas.microsoft.com/office/drawing/2014/main" id="{2ABA721F-F893-4080-A1D3-D6E468AD5DA1}"/>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48" name="Picture 3" descr="LOGO PEMKOT.jpg">
          <a:extLst>
            <a:ext uri="{FF2B5EF4-FFF2-40B4-BE49-F238E27FC236}">
              <a16:creationId xmlns:a16="http://schemas.microsoft.com/office/drawing/2014/main" id="{252A8DF5-C637-493D-AB1E-BFCCD7DFD4CE}"/>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49" name="Picture 3" descr="LOGO PEMKOT.jpg">
          <a:extLst>
            <a:ext uri="{FF2B5EF4-FFF2-40B4-BE49-F238E27FC236}">
              <a16:creationId xmlns:a16="http://schemas.microsoft.com/office/drawing/2014/main" id="{C1BEB9E4-319D-4952-99A3-CC8ECCC5AD3E}"/>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0" name="Picture 3" descr="LOGO PEMKOT.jpg">
          <a:extLst>
            <a:ext uri="{FF2B5EF4-FFF2-40B4-BE49-F238E27FC236}">
              <a16:creationId xmlns:a16="http://schemas.microsoft.com/office/drawing/2014/main" id="{A5249FB5-064F-4EF8-9C06-907DE2575579}"/>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1" name="Picture 3" descr="LOGO PEMKOT.jpg">
          <a:extLst>
            <a:ext uri="{FF2B5EF4-FFF2-40B4-BE49-F238E27FC236}">
              <a16:creationId xmlns:a16="http://schemas.microsoft.com/office/drawing/2014/main" id="{94AD85B8-EDFE-4E73-9E40-8CDE2146B146}"/>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2" name="Picture 3" descr="LOGO PEMKOT.jpg">
          <a:extLst>
            <a:ext uri="{FF2B5EF4-FFF2-40B4-BE49-F238E27FC236}">
              <a16:creationId xmlns:a16="http://schemas.microsoft.com/office/drawing/2014/main" id="{ABDE2AF4-EB53-41E5-80B0-95AD16D91769}"/>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3" name="Picture 3" descr="LOGO PEMKOT.jpg">
          <a:extLst>
            <a:ext uri="{FF2B5EF4-FFF2-40B4-BE49-F238E27FC236}">
              <a16:creationId xmlns:a16="http://schemas.microsoft.com/office/drawing/2014/main" id="{9D3EA834-33AE-4EAC-BB64-BE02C90DFECB}"/>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4" name="Picture 3" descr="LOGO PEMKOT.jpg">
          <a:extLst>
            <a:ext uri="{FF2B5EF4-FFF2-40B4-BE49-F238E27FC236}">
              <a16:creationId xmlns:a16="http://schemas.microsoft.com/office/drawing/2014/main" id="{CF7C163E-2778-42F6-A761-9FC920B3D6E5}"/>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5" name="Picture 3" descr="LOGO PEMKOT.jpg">
          <a:extLst>
            <a:ext uri="{FF2B5EF4-FFF2-40B4-BE49-F238E27FC236}">
              <a16:creationId xmlns:a16="http://schemas.microsoft.com/office/drawing/2014/main" id="{9CFE6DAE-856A-48DC-91D9-7FB5C644D8C2}"/>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6" name="Picture 3" descr="LOGO PEMKOT.jpg">
          <a:extLst>
            <a:ext uri="{FF2B5EF4-FFF2-40B4-BE49-F238E27FC236}">
              <a16:creationId xmlns:a16="http://schemas.microsoft.com/office/drawing/2014/main" id="{6215D845-FBCE-498E-8BD0-D391CE0B7A5C}"/>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7" name="Picture 3" descr="LOGO PEMKOT.jpg">
          <a:extLst>
            <a:ext uri="{FF2B5EF4-FFF2-40B4-BE49-F238E27FC236}">
              <a16:creationId xmlns:a16="http://schemas.microsoft.com/office/drawing/2014/main" id="{65DB11ED-C69D-4C63-8353-04F632791B98}"/>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8" name="Picture 3" descr="LOGO PEMKOT.jpg">
          <a:extLst>
            <a:ext uri="{FF2B5EF4-FFF2-40B4-BE49-F238E27FC236}">
              <a16:creationId xmlns:a16="http://schemas.microsoft.com/office/drawing/2014/main" id="{17316172-814A-463C-BBE4-2B8F2812F037}"/>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59" name="Picture 3" descr="LOGO PEMKOT.jpg">
          <a:extLst>
            <a:ext uri="{FF2B5EF4-FFF2-40B4-BE49-F238E27FC236}">
              <a16:creationId xmlns:a16="http://schemas.microsoft.com/office/drawing/2014/main" id="{65BAF445-8734-49F4-93A9-EB2F0764E957}"/>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0" name="Picture 3" descr="LOGO PEMKOT.jpg">
          <a:extLst>
            <a:ext uri="{FF2B5EF4-FFF2-40B4-BE49-F238E27FC236}">
              <a16:creationId xmlns:a16="http://schemas.microsoft.com/office/drawing/2014/main" id="{399FF8E4-C56B-494E-BA4C-B8D2447521DB}"/>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1" name="Picture 3" descr="LOGO PEMKOT.jpg">
          <a:extLst>
            <a:ext uri="{FF2B5EF4-FFF2-40B4-BE49-F238E27FC236}">
              <a16:creationId xmlns:a16="http://schemas.microsoft.com/office/drawing/2014/main" id="{FD0AA31F-5F07-4748-890B-DFE0CD2C4734}"/>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2" name="Picture 3" descr="LOGO PEMKOT.jpg">
          <a:extLst>
            <a:ext uri="{FF2B5EF4-FFF2-40B4-BE49-F238E27FC236}">
              <a16:creationId xmlns:a16="http://schemas.microsoft.com/office/drawing/2014/main" id="{A0086134-08CE-4BCE-8D00-E8B8D468E2A8}"/>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3" name="Picture 3" descr="LOGO PEMKOT.jpg">
          <a:extLst>
            <a:ext uri="{FF2B5EF4-FFF2-40B4-BE49-F238E27FC236}">
              <a16:creationId xmlns:a16="http://schemas.microsoft.com/office/drawing/2014/main" id="{50A58422-E9D1-4E25-B8F3-22E18B5E7149}"/>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4" name="Picture 3" descr="LOGO PEMKOT.jpg">
          <a:extLst>
            <a:ext uri="{FF2B5EF4-FFF2-40B4-BE49-F238E27FC236}">
              <a16:creationId xmlns:a16="http://schemas.microsoft.com/office/drawing/2014/main" id="{168467C1-9801-4BFE-BF42-CA0D4AF2A132}"/>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5" name="Picture 3" descr="LOGO PEMKOT.jpg">
          <a:extLst>
            <a:ext uri="{FF2B5EF4-FFF2-40B4-BE49-F238E27FC236}">
              <a16:creationId xmlns:a16="http://schemas.microsoft.com/office/drawing/2014/main" id="{8E2D142B-0DE8-42C6-AD19-22D0D012FF58}"/>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6" name="Picture 3" descr="LOGO PEMKOT.jpg">
          <a:extLst>
            <a:ext uri="{FF2B5EF4-FFF2-40B4-BE49-F238E27FC236}">
              <a16:creationId xmlns:a16="http://schemas.microsoft.com/office/drawing/2014/main" id="{96C81ABA-2E51-4555-9337-842422248DF2}"/>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7" name="Picture 3" descr="LOGO PEMKOT.jpg">
          <a:extLst>
            <a:ext uri="{FF2B5EF4-FFF2-40B4-BE49-F238E27FC236}">
              <a16:creationId xmlns:a16="http://schemas.microsoft.com/office/drawing/2014/main" id="{AE89C261-E467-4B6F-8C63-08D4483EDA7E}"/>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8" name="Picture 3" descr="LOGO PEMKOT.jpg">
          <a:extLst>
            <a:ext uri="{FF2B5EF4-FFF2-40B4-BE49-F238E27FC236}">
              <a16:creationId xmlns:a16="http://schemas.microsoft.com/office/drawing/2014/main" id="{72675509-541F-4307-ACDD-B95C827F5FDC}"/>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69" name="Picture 3" descr="LOGO PEMKOT.jpg">
          <a:extLst>
            <a:ext uri="{FF2B5EF4-FFF2-40B4-BE49-F238E27FC236}">
              <a16:creationId xmlns:a16="http://schemas.microsoft.com/office/drawing/2014/main" id="{618149A5-4429-444D-BEB6-5DDB4334E8F9}"/>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0" name="Picture 3" descr="LOGO PEMKOT.jpg">
          <a:extLst>
            <a:ext uri="{FF2B5EF4-FFF2-40B4-BE49-F238E27FC236}">
              <a16:creationId xmlns:a16="http://schemas.microsoft.com/office/drawing/2014/main" id="{37E984D4-5FBA-4B20-B361-862C42EC6D2A}"/>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1" name="Picture 3" descr="LOGO PEMKOT.jpg">
          <a:extLst>
            <a:ext uri="{FF2B5EF4-FFF2-40B4-BE49-F238E27FC236}">
              <a16:creationId xmlns:a16="http://schemas.microsoft.com/office/drawing/2014/main" id="{27D74669-6D6F-4569-B065-623A2BCCF53F}"/>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2" name="Picture 3" descr="LOGO PEMKOT.jpg">
          <a:extLst>
            <a:ext uri="{FF2B5EF4-FFF2-40B4-BE49-F238E27FC236}">
              <a16:creationId xmlns:a16="http://schemas.microsoft.com/office/drawing/2014/main" id="{CFCA5A2E-8611-4397-8298-2C4E7A9933AB}"/>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3" name="Picture 3" descr="LOGO PEMKOT.jpg">
          <a:extLst>
            <a:ext uri="{FF2B5EF4-FFF2-40B4-BE49-F238E27FC236}">
              <a16:creationId xmlns:a16="http://schemas.microsoft.com/office/drawing/2014/main" id="{06A614DC-D213-4DA3-B2F9-569D9BE0053B}"/>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4" name="Picture 3" descr="LOGO PEMKOT.jpg">
          <a:extLst>
            <a:ext uri="{FF2B5EF4-FFF2-40B4-BE49-F238E27FC236}">
              <a16:creationId xmlns:a16="http://schemas.microsoft.com/office/drawing/2014/main" id="{8C51036A-029A-43CA-AA37-C0B265D4ECB0}"/>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5" name="Picture 3" descr="LOGO PEMKOT.jpg">
          <a:extLst>
            <a:ext uri="{FF2B5EF4-FFF2-40B4-BE49-F238E27FC236}">
              <a16:creationId xmlns:a16="http://schemas.microsoft.com/office/drawing/2014/main" id="{3EDF5F65-918B-4C54-A3FC-921872DAA399}"/>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6" name="Picture 3" descr="LOGO PEMKOT.jpg">
          <a:extLst>
            <a:ext uri="{FF2B5EF4-FFF2-40B4-BE49-F238E27FC236}">
              <a16:creationId xmlns:a16="http://schemas.microsoft.com/office/drawing/2014/main" id="{F3A5ECD8-5B4E-4DDB-9750-DC2298176FB7}"/>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7" name="Picture 3" descr="LOGO PEMKOT.jpg">
          <a:extLst>
            <a:ext uri="{FF2B5EF4-FFF2-40B4-BE49-F238E27FC236}">
              <a16:creationId xmlns:a16="http://schemas.microsoft.com/office/drawing/2014/main" id="{3DA73CDA-9568-48D5-9880-3230F0D976F4}"/>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8" name="Picture 3" descr="LOGO PEMKOT.jpg">
          <a:extLst>
            <a:ext uri="{FF2B5EF4-FFF2-40B4-BE49-F238E27FC236}">
              <a16:creationId xmlns:a16="http://schemas.microsoft.com/office/drawing/2014/main" id="{32F04662-7414-4E16-969C-758F3F9C94D6}"/>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79" name="Picture 3" descr="LOGO PEMKOT.jpg">
          <a:extLst>
            <a:ext uri="{FF2B5EF4-FFF2-40B4-BE49-F238E27FC236}">
              <a16:creationId xmlns:a16="http://schemas.microsoft.com/office/drawing/2014/main" id="{97002AF9-1100-46B3-9056-88E1D4366B94}"/>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80" name="Picture 3" descr="LOGO PEMKOT.jpg">
          <a:extLst>
            <a:ext uri="{FF2B5EF4-FFF2-40B4-BE49-F238E27FC236}">
              <a16:creationId xmlns:a16="http://schemas.microsoft.com/office/drawing/2014/main" id="{ADA99BB4-5D5E-402C-9195-74AD6F5E1BCB}"/>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81" name="Picture 3" descr="LOGO PEMKOT.jpg">
          <a:extLst>
            <a:ext uri="{FF2B5EF4-FFF2-40B4-BE49-F238E27FC236}">
              <a16:creationId xmlns:a16="http://schemas.microsoft.com/office/drawing/2014/main" id="{F33FFFB5-6F13-4299-BCF1-BEA8FCB51BFD}"/>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82" name="Picture 3" descr="LOGO PEMKOT.jpg">
          <a:extLst>
            <a:ext uri="{FF2B5EF4-FFF2-40B4-BE49-F238E27FC236}">
              <a16:creationId xmlns:a16="http://schemas.microsoft.com/office/drawing/2014/main" id="{A2DE73C0-039E-44B8-90D6-F266802A99F0}"/>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83" name="Picture 3" descr="LOGO PEMKOT.jpg">
          <a:extLst>
            <a:ext uri="{FF2B5EF4-FFF2-40B4-BE49-F238E27FC236}">
              <a16:creationId xmlns:a16="http://schemas.microsoft.com/office/drawing/2014/main" id="{4793E978-AEBD-42ED-AC35-5380E580CF47}"/>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84" name="Picture 3" descr="LOGO PEMKOT.jpg">
          <a:extLst>
            <a:ext uri="{FF2B5EF4-FFF2-40B4-BE49-F238E27FC236}">
              <a16:creationId xmlns:a16="http://schemas.microsoft.com/office/drawing/2014/main" id="{8144E157-C622-4AAF-BC61-8F8C58D9D214}"/>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1</xdr:col>
      <xdr:colOff>280872</xdr:colOff>
      <xdr:row>57</xdr:row>
      <xdr:rowOff>0</xdr:rowOff>
    </xdr:from>
    <xdr:ext cx="6384288" cy="7305"/>
    <xdr:pic>
      <xdr:nvPicPr>
        <xdr:cNvPr id="285" name="Picture 3" descr="LOGO PEMKOT.jpg">
          <a:extLst>
            <a:ext uri="{FF2B5EF4-FFF2-40B4-BE49-F238E27FC236}">
              <a16:creationId xmlns:a16="http://schemas.microsoft.com/office/drawing/2014/main" id="{FCB015A3-2EA9-45B0-8E3D-A309D4E5F458}"/>
            </a:ext>
          </a:extLst>
        </xdr:cNvPr>
        <xdr:cNvPicPr>
          <a:picLocks noChangeAspect="1"/>
        </xdr:cNvPicPr>
      </xdr:nvPicPr>
      <xdr:blipFill>
        <a:blip xmlns:r="http://schemas.openxmlformats.org/officeDocument/2006/relationships" r:embed="rId1" cstate="print"/>
        <a:srcRect/>
        <a:stretch>
          <a:fillRect/>
        </a:stretch>
      </xdr:blipFill>
      <xdr:spPr>
        <a:xfrm>
          <a:off x="442797" y="24536400"/>
          <a:ext cx="6384288" cy="7305"/>
        </a:xfrm>
        <a:prstGeom prst="rect">
          <a:avLst/>
        </a:prstGeom>
        <a:noFill/>
        <a:ln w="9525">
          <a:noFill/>
          <a:miter lim="800000"/>
          <a:headEnd/>
          <a:tailEnd/>
        </a:ln>
      </xdr:spPr>
    </xdr:pic>
    <xdr:clientData/>
  </xdr:oneCellAnchor>
  <xdr:oneCellAnchor>
    <xdr:from>
      <xdr:col>25</xdr:col>
      <xdr:colOff>592666</xdr:colOff>
      <xdr:row>39</xdr:row>
      <xdr:rowOff>52918</xdr:rowOff>
    </xdr:from>
    <xdr:ext cx="825277" cy="462388"/>
    <xdr:pic>
      <xdr:nvPicPr>
        <xdr:cNvPr id="286" name="Picture 3" descr="LOGO PEMKOT.jpg">
          <a:extLst>
            <a:ext uri="{FF2B5EF4-FFF2-40B4-BE49-F238E27FC236}">
              <a16:creationId xmlns:a16="http://schemas.microsoft.com/office/drawing/2014/main" id="{12EC68EB-2119-4881-AC52-584CF5CD4A39}"/>
            </a:ext>
          </a:extLst>
        </xdr:cNvPr>
        <xdr:cNvPicPr>
          <a:picLocks noChangeAspect="1"/>
        </xdr:cNvPicPr>
      </xdr:nvPicPr>
      <xdr:blipFill>
        <a:blip xmlns:r="http://schemas.openxmlformats.org/officeDocument/2006/relationships" r:embed="rId1" cstate="print"/>
        <a:srcRect/>
        <a:stretch>
          <a:fillRect/>
        </a:stretch>
      </xdr:blipFill>
      <xdr:spPr>
        <a:xfrm>
          <a:off x="17674166" y="7842251"/>
          <a:ext cx="825277" cy="462388"/>
        </a:xfrm>
        <a:prstGeom prst="rect">
          <a:avLst/>
        </a:prstGeom>
        <a:noFill/>
        <a:ln w="9525">
          <a:noFill/>
          <a:miter lim="800000"/>
          <a:headEnd/>
          <a:tailEnd/>
        </a:ln>
      </xdr:spPr>
    </xdr:pic>
    <xdr:clientData/>
  </xdr:oneCellAnchor>
  <xdr:oneCellAnchor>
    <xdr:from>
      <xdr:col>10</xdr:col>
      <xdr:colOff>592665</xdr:colOff>
      <xdr:row>57</xdr:row>
      <xdr:rowOff>7305</xdr:rowOff>
    </xdr:from>
    <xdr:ext cx="63277" cy="45719"/>
    <xdr:pic>
      <xdr:nvPicPr>
        <xdr:cNvPr id="287" name="Picture 3" descr="LOGO PEMKOT.jpg">
          <a:extLst>
            <a:ext uri="{FF2B5EF4-FFF2-40B4-BE49-F238E27FC236}">
              <a16:creationId xmlns:a16="http://schemas.microsoft.com/office/drawing/2014/main" id="{A20C493B-F564-48D9-B1C3-9E81EE7860DB}"/>
            </a:ext>
          </a:extLst>
        </xdr:cNvPr>
        <xdr:cNvPicPr>
          <a:picLocks noChangeAspect="1"/>
        </xdr:cNvPicPr>
      </xdr:nvPicPr>
      <xdr:blipFill>
        <a:blip xmlns:r="http://schemas.openxmlformats.org/officeDocument/2006/relationships" r:embed="rId1" cstate="print"/>
        <a:srcRect/>
        <a:stretch>
          <a:fillRect/>
        </a:stretch>
      </xdr:blipFill>
      <xdr:spPr>
        <a:xfrm flipV="1">
          <a:off x="6805082" y="11331472"/>
          <a:ext cx="63277" cy="45719"/>
        </a:xfrm>
        <a:prstGeom prst="rect">
          <a:avLst/>
        </a:prstGeom>
        <a:noFill/>
        <a:ln w="9525">
          <a:noFill/>
          <a:miter lim="800000"/>
          <a:headEnd/>
          <a:tailEnd/>
        </a:ln>
      </xdr:spPr>
    </xdr:pic>
    <xdr:clientData/>
  </xdr:oneCellAnchor>
  <xdr:oneCellAnchor>
    <xdr:from>
      <xdr:col>27</xdr:col>
      <xdr:colOff>42332</xdr:colOff>
      <xdr:row>44</xdr:row>
      <xdr:rowOff>134305</xdr:rowOff>
    </xdr:from>
    <xdr:ext cx="222027" cy="77361"/>
    <xdr:pic>
      <xdr:nvPicPr>
        <xdr:cNvPr id="288" name="Picture 3" descr="LOGO PEMKOT.jpg">
          <a:extLst>
            <a:ext uri="{FF2B5EF4-FFF2-40B4-BE49-F238E27FC236}">
              <a16:creationId xmlns:a16="http://schemas.microsoft.com/office/drawing/2014/main" id="{CABC0505-9866-489B-BE00-9C069DC654A7}"/>
            </a:ext>
          </a:extLst>
        </xdr:cNvPr>
        <xdr:cNvPicPr>
          <a:picLocks noChangeAspect="1"/>
        </xdr:cNvPicPr>
      </xdr:nvPicPr>
      <xdr:blipFill>
        <a:blip xmlns:r="http://schemas.openxmlformats.org/officeDocument/2006/relationships" r:embed="rId1" cstate="print"/>
        <a:srcRect/>
        <a:stretch>
          <a:fillRect/>
        </a:stretch>
      </xdr:blipFill>
      <xdr:spPr>
        <a:xfrm flipV="1">
          <a:off x="18351499" y="8886722"/>
          <a:ext cx="222027" cy="77361"/>
        </a:xfrm>
        <a:prstGeom prst="rect">
          <a:avLst/>
        </a:prstGeom>
        <a:noFill/>
        <a:ln w="9525">
          <a:noFill/>
          <a:miter lim="800000"/>
          <a:headEnd/>
          <a:tailEnd/>
        </a:ln>
      </xdr:spPr>
    </xdr:pic>
    <xdr:clientData/>
  </xdr:oneCellAnchor>
  <xdr:twoCellAnchor>
    <xdr:from>
      <xdr:col>1</xdr:col>
      <xdr:colOff>142874</xdr:colOff>
      <xdr:row>54</xdr:row>
      <xdr:rowOff>104775</xdr:rowOff>
    </xdr:from>
    <xdr:to>
      <xdr:col>3</xdr:col>
      <xdr:colOff>600074</xdr:colOff>
      <xdr:row>58</xdr:row>
      <xdr:rowOff>38100</xdr:rowOff>
    </xdr:to>
    <xdr:pic>
      <xdr:nvPicPr>
        <xdr:cNvPr id="289" name="Picture 2" descr="unnamed.png">
          <a:extLst>
            <a:ext uri="{FF2B5EF4-FFF2-40B4-BE49-F238E27FC236}">
              <a16:creationId xmlns:a16="http://schemas.microsoft.com/office/drawing/2014/main" id="{0E1F1B58-2489-463E-A589-A042E7A7BBC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23993475"/>
          <a:ext cx="885825"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113</xdr:row>
      <xdr:rowOff>0</xdr:rowOff>
    </xdr:from>
    <xdr:ext cx="6384288" cy="7305"/>
    <xdr:pic>
      <xdr:nvPicPr>
        <xdr:cNvPr id="290" name="Picture 3" descr="LOGO PEMKOT.jpg">
          <a:extLst>
            <a:ext uri="{FF2B5EF4-FFF2-40B4-BE49-F238E27FC236}">
              <a16:creationId xmlns:a16="http://schemas.microsoft.com/office/drawing/2014/main" id="{E773C82D-2498-43D1-9A59-5ADBA27A95F2}"/>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291" name="Picture 3" descr="LOGO PEMKOT.jpg">
          <a:extLst>
            <a:ext uri="{FF2B5EF4-FFF2-40B4-BE49-F238E27FC236}">
              <a16:creationId xmlns:a16="http://schemas.microsoft.com/office/drawing/2014/main" id="{C30C8EC2-4725-4EB4-9024-A41EC4DBB6BF}"/>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292" name="Picture 3" descr="LOGO PEMKOT.jpg">
          <a:extLst>
            <a:ext uri="{FF2B5EF4-FFF2-40B4-BE49-F238E27FC236}">
              <a16:creationId xmlns:a16="http://schemas.microsoft.com/office/drawing/2014/main" id="{CCEC1B6C-ACC0-4EF0-ADA2-68A725978742}"/>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293" name="Picture 3" descr="LOGO PEMKOT.jpg">
          <a:extLst>
            <a:ext uri="{FF2B5EF4-FFF2-40B4-BE49-F238E27FC236}">
              <a16:creationId xmlns:a16="http://schemas.microsoft.com/office/drawing/2014/main" id="{2EE0243C-B26A-41BB-81C8-2F8170667E8D}"/>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294" name="Picture 3" descr="LOGO PEMKOT.jpg">
          <a:extLst>
            <a:ext uri="{FF2B5EF4-FFF2-40B4-BE49-F238E27FC236}">
              <a16:creationId xmlns:a16="http://schemas.microsoft.com/office/drawing/2014/main" id="{A8B28A7A-DA6A-4740-9297-B6C0AB74867A}"/>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295" name="Picture 3" descr="LOGO PEMKOT.jpg">
          <a:extLst>
            <a:ext uri="{FF2B5EF4-FFF2-40B4-BE49-F238E27FC236}">
              <a16:creationId xmlns:a16="http://schemas.microsoft.com/office/drawing/2014/main" id="{E20F79D3-6D20-403F-BE5D-AC0BAE9E9D75}"/>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296" name="Picture 3" descr="LOGO PEMKOT.jpg">
          <a:extLst>
            <a:ext uri="{FF2B5EF4-FFF2-40B4-BE49-F238E27FC236}">
              <a16:creationId xmlns:a16="http://schemas.microsoft.com/office/drawing/2014/main" id="{7091AF07-6761-429C-871A-D4AAE220FE85}"/>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297" name="Picture 3" descr="LOGO PEMKOT.jpg">
          <a:extLst>
            <a:ext uri="{FF2B5EF4-FFF2-40B4-BE49-F238E27FC236}">
              <a16:creationId xmlns:a16="http://schemas.microsoft.com/office/drawing/2014/main" id="{61D9EB2F-BA08-4D9B-83CC-E6F7DC5CBF30}"/>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298" name="Picture 3" descr="LOGO PEMKOT.jpg">
          <a:extLst>
            <a:ext uri="{FF2B5EF4-FFF2-40B4-BE49-F238E27FC236}">
              <a16:creationId xmlns:a16="http://schemas.microsoft.com/office/drawing/2014/main" id="{C9B572A2-A1A1-40FF-8BEA-9935BEE769D3}"/>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299" name="Picture 3" descr="LOGO PEMKOT.jpg">
          <a:extLst>
            <a:ext uri="{FF2B5EF4-FFF2-40B4-BE49-F238E27FC236}">
              <a16:creationId xmlns:a16="http://schemas.microsoft.com/office/drawing/2014/main" id="{9A9EC2E5-345B-4D99-A0E5-516DF743579B}"/>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0" name="Picture 3" descr="LOGO PEMKOT.jpg">
          <a:extLst>
            <a:ext uri="{FF2B5EF4-FFF2-40B4-BE49-F238E27FC236}">
              <a16:creationId xmlns:a16="http://schemas.microsoft.com/office/drawing/2014/main" id="{22EC7898-6916-45D4-BF5C-8C14FBBB004B}"/>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1" name="Picture 3" descr="LOGO PEMKOT.jpg">
          <a:extLst>
            <a:ext uri="{FF2B5EF4-FFF2-40B4-BE49-F238E27FC236}">
              <a16:creationId xmlns:a16="http://schemas.microsoft.com/office/drawing/2014/main" id="{1B8A4A01-004F-4CCD-9280-D4B3571DFE3B}"/>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2" name="Picture 3" descr="LOGO PEMKOT.jpg">
          <a:extLst>
            <a:ext uri="{FF2B5EF4-FFF2-40B4-BE49-F238E27FC236}">
              <a16:creationId xmlns:a16="http://schemas.microsoft.com/office/drawing/2014/main" id="{30F52419-F659-412F-984D-FB8E0251EEAF}"/>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3" name="Picture 3" descr="LOGO PEMKOT.jpg">
          <a:extLst>
            <a:ext uri="{FF2B5EF4-FFF2-40B4-BE49-F238E27FC236}">
              <a16:creationId xmlns:a16="http://schemas.microsoft.com/office/drawing/2014/main" id="{D8A5F57F-B97C-421D-8F8D-9794AD2A7F24}"/>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4" name="Picture 3" descr="LOGO PEMKOT.jpg">
          <a:extLst>
            <a:ext uri="{FF2B5EF4-FFF2-40B4-BE49-F238E27FC236}">
              <a16:creationId xmlns:a16="http://schemas.microsoft.com/office/drawing/2014/main" id="{8F07565B-044E-4A0E-9928-92FD737DB302}"/>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5" name="Picture 3" descr="LOGO PEMKOT.jpg">
          <a:extLst>
            <a:ext uri="{FF2B5EF4-FFF2-40B4-BE49-F238E27FC236}">
              <a16:creationId xmlns:a16="http://schemas.microsoft.com/office/drawing/2014/main" id="{D024F864-CBA0-42AC-8A1A-6DA4941ECCEA}"/>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6" name="Picture 3" descr="LOGO PEMKOT.jpg">
          <a:extLst>
            <a:ext uri="{FF2B5EF4-FFF2-40B4-BE49-F238E27FC236}">
              <a16:creationId xmlns:a16="http://schemas.microsoft.com/office/drawing/2014/main" id="{54D55F1E-B1C8-4C74-92E7-56D79C84ABF4}"/>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7" name="Picture 3" descr="LOGO PEMKOT.jpg">
          <a:extLst>
            <a:ext uri="{FF2B5EF4-FFF2-40B4-BE49-F238E27FC236}">
              <a16:creationId xmlns:a16="http://schemas.microsoft.com/office/drawing/2014/main" id="{2B0AC9D9-A87F-40B5-9EFC-EB1A949923BB}"/>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8" name="Picture 3" descr="LOGO PEMKOT.jpg">
          <a:extLst>
            <a:ext uri="{FF2B5EF4-FFF2-40B4-BE49-F238E27FC236}">
              <a16:creationId xmlns:a16="http://schemas.microsoft.com/office/drawing/2014/main" id="{A3F7BC49-ADE6-43C6-B3F4-DA90EBF8B720}"/>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09" name="Picture 3" descr="LOGO PEMKOT.jpg">
          <a:extLst>
            <a:ext uri="{FF2B5EF4-FFF2-40B4-BE49-F238E27FC236}">
              <a16:creationId xmlns:a16="http://schemas.microsoft.com/office/drawing/2014/main" id="{3B4C344D-6695-4CBA-8F72-77A3E51BAA43}"/>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0" name="Picture 3" descr="LOGO PEMKOT.jpg">
          <a:extLst>
            <a:ext uri="{FF2B5EF4-FFF2-40B4-BE49-F238E27FC236}">
              <a16:creationId xmlns:a16="http://schemas.microsoft.com/office/drawing/2014/main" id="{38867E94-AA6F-4A12-BD83-4FCB5284C06D}"/>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1" name="Picture 3" descr="LOGO PEMKOT.jpg">
          <a:extLst>
            <a:ext uri="{FF2B5EF4-FFF2-40B4-BE49-F238E27FC236}">
              <a16:creationId xmlns:a16="http://schemas.microsoft.com/office/drawing/2014/main" id="{AF9504C1-6E98-4CFF-BDE1-8C34A1C3B661}"/>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2" name="Picture 3" descr="LOGO PEMKOT.jpg">
          <a:extLst>
            <a:ext uri="{FF2B5EF4-FFF2-40B4-BE49-F238E27FC236}">
              <a16:creationId xmlns:a16="http://schemas.microsoft.com/office/drawing/2014/main" id="{F3F60DA1-EB9C-4CB3-914B-C6BE2F397B7B}"/>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3" name="Picture 3" descr="LOGO PEMKOT.jpg">
          <a:extLst>
            <a:ext uri="{FF2B5EF4-FFF2-40B4-BE49-F238E27FC236}">
              <a16:creationId xmlns:a16="http://schemas.microsoft.com/office/drawing/2014/main" id="{1B7498F7-FFE9-419E-97FF-3294D5513912}"/>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4" name="Picture 3" descr="LOGO PEMKOT.jpg">
          <a:extLst>
            <a:ext uri="{FF2B5EF4-FFF2-40B4-BE49-F238E27FC236}">
              <a16:creationId xmlns:a16="http://schemas.microsoft.com/office/drawing/2014/main" id="{A09FC6C2-F599-4529-BF84-AC580CEC039E}"/>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5" name="Picture 3" descr="LOGO PEMKOT.jpg">
          <a:extLst>
            <a:ext uri="{FF2B5EF4-FFF2-40B4-BE49-F238E27FC236}">
              <a16:creationId xmlns:a16="http://schemas.microsoft.com/office/drawing/2014/main" id="{4CDCF143-1B4A-4C4E-B81A-3B92D3EA8E93}"/>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6" name="Picture 3" descr="LOGO PEMKOT.jpg">
          <a:extLst>
            <a:ext uri="{FF2B5EF4-FFF2-40B4-BE49-F238E27FC236}">
              <a16:creationId xmlns:a16="http://schemas.microsoft.com/office/drawing/2014/main" id="{8A233DC2-FC41-4944-9CB6-E9B236820BA0}"/>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7" name="Picture 3" descr="LOGO PEMKOT.jpg">
          <a:extLst>
            <a:ext uri="{FF2B5EF4-FFF2-40B4-BE49-F238E27FC236}">
              <a16:creationId xmlns:a16="http://schemas.microsoft.com/office/drawing/2014/main" id="{C4A31F80-7A96-429E-9F74-3D83E30BF5FE}"/>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8" name="Picture 3" descr="LOGO PEMKOT.jpg">
          <a:extLst>
            <a:ext uri="{FF2B5EF4-FFF2-40B4-BE49-F238E27FC236}">
              <a16:creationId xmlns:a16="http://schemas.microsoft.com/office/drawing/2014/main" id="{5CE7ED82-1085-4D2F-AB88-A3E68A028C6E}"/>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19" name="Picture 3" descr="LOGO PEMKOT.jpg">
          <a:extLst>
            <a:ext uri="{FF2B5EF4-FFF2-40B4-BE49-F238E27FC236}">
              <a16:creationId xmlns:a16="http://schemas.microsoft.com/office/drawing/2014/main" id="{CFBEDDA4-F5C0-4B5C-991E-AAC78CE9C794}"/>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0" name="Picture 3" descr="LOGO PEMKOT.jpg">
          <a:extLst>
            <a:ext uri="{FF2B5EF4-FFF2-40B4-BE49-F238E27FC236}">
              <a16:creationId xmlns:a16="http://schemas.microsoft.com/office/drawing/2014/main" id="{21FA4666-E8EC-4616-B23F-C1C4AEA8F9F0}"/>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1" name="Picture 3" descr="LOGO PEMKOT.jpg">
          <a:extLst>
            <a:ext uri="{FF2B5EF4-FFF2-40B4-BE49-F238E27FC236}">
              <a16:creationId xmlns:a16="http://schemas.microsoft.com/office/drawing/2014/main" id="{214D1567-AE43-4F2C-9002-F2EE78400F67}"/>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2" name="Picture 3" descr="LOGO PEMKOT.jpg">
          <a:extLst>
            <a:ext uri="{FF2B5EF4-FFF2-40B4-BE49-F238E27FC236}">
              <a16:creationId xmlns:a16="http://schemas.microsoft.com/office/drawing/2014/main" id="{E7D44E3F-9482-4363-8272-4E16E9B5A949}"/>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3" name="Picture 3" descr="LOGO PEMKOT.jpg">
          <a:extLst>
            <a:ext uri="{FF2B5EF4-FFF2-40B4-BE49-F238E27FC236}">
              <a16:creationId xmlns:a16="http://schemas.microsoft.com/office/drawing/2014/main" id="{96706312-66AB-4F66-BBFC-AC2EE92E8BAD}"/>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4" name="Picture 3" descr="LOGO PEMKOT.jpg">
          <a:extLst>
            <a:ext uri="{FF2B5EF4-FFF2-40B4-BE49-F238E27FC236}">
              <a16:creationId xmlns:a16="http://schemas.microsoft.com/office/drawing/2014/main" id="{7CD1B157-A187-41CB-9689-9B979F43933C}"/>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5" name="Picture 3" descr="LOGO PEMKOT.jpg">
          <a:extLst>
            <a:ext uri="{FF2B5EF4-FFF2-40B4-BE49-F238E27FC236}">
              <a16:creationId xmlns:a16="http://schemas.microsoft.com/office/drawing/2014/main" id="{2EA3D185-2079-4A82-9CCC-808A80B94F8D}"/>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6" name="Picture 3" descr="LOGO PEMKOT.jpg">
          <a:extLst>
            <a:ext uri="{FF2B5EF4-FFF2-40B4-BE49-F238E27FC236}">
              <a16:creationId xmlns:a16="http://schemas.microsoft.com/office/drawing/2014/main" id="{E47E1C29-7446-449A-8BF3-DB5B9E49C04C}"/>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7" name="Picture 3" descr="LOGO PEMKOT.jpg">
          <a:extLst>
            <a:ext uri="{FF2B5EF4-FFF2-40B4-BE49-F238E27FC236}">
              <a16:creationId xmlns:a16="http://schemas.microsoft.com/office/drawing/2014/main" id="{00AE00CF-2985-4475-888C-3686BC7B8B63}"/>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8" name="Picture 3" descr="LOGO PEMKOT.jpg">
          <a:extLst>
            <a:ext uri="{FF2B5EF4-FFF2-40B4-BE49-F238E27FC236}">
              <a16:creationId xmlns:a16="http://schemas.microsoft.com/office/drawing/2014/main" id="{0ED2CE0C-43BE-4191-9414-FBA15F2A0EC3}"/>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29" name="Picture 3" descr="LOGO PEMKOT.jpg">
          <a:extLst>
            <a:ext uri="{FF2B5EF4-FFF2-40B4-BE49-F238E27FC236}">
              <a16:creationId xmlns:a16="http://schemas.microsoft.com/office/drawing/2014/main" id="{31EB9210-1054-4A8E-8CEF-66B084915792}"/>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xdr:col>
      <xdr:colOff>280872</xdr:colOff>
      <xdr:row>113</xdr:row>
      <xdr:rowOff>0</xdr:rowOff>
    </xdr:from>
    <xdr:ext cx="6384288" cy="7305"/>
    <xdr:pic>
      <xdr:nvPicPr>
        <xdr:cNvPr id="330" name="Picture 3" descr="LOGO PEMKOT.jpg">
          <a:extLst>
            <a:ext uri="{FF2B5EF4-FFF2-40B4-BE49-F238E27FC236}">
              <a16:creationId xmlns:a16="http://schemas.microsoft.com/office/drawing/2014/main" id="{0BD086E0-9351-4989-8807-9C63014448A4}"/>
            </a:ext>
          </a:extLst>
        </xdr:cNvPr>
        <xdr:cNvPicPr>
          <a:picLocks noChangeAspect="1"/>
        </xdr:cNvPicPr>
      </xdr:nvPicPr>
      <xdr:blipFill>
        <a:blip xmlns:r="http://schemas.openxmlformats.org/officeDocument/2006/relationships" r:embed="rId1" cstate="print"/>
        <a:srcRect/>
        <a:stretch>
          <a:fillRect/>
        </a:stretch>
      </xdr:blipFill>
      <xdr:spPr>
        <a:xfrm>
          <a:off x="484072" y="11324167"/>
          <a:ext cx="6384288" cy="7305"/>
        </a:xfrm>
        <a:prstGeom prst="rect">
          <a:avLst/>
        </a:prstGeom>
        <a:noFill/>
        <a:ln w="9525">
          <a:noFill/>
          <a:miter lim="800000"/>
          <a:headEnd/>
          <a:tailEnd/>
        </a:ln>
      </xdr:spPr>
    </xdr:pic>
    <xdr:clientData/>
  </xdr:oneCellAnchor>
  <xdr:oneCellAnchor>
    <xdr:from>
      <xdr:col>11</xdr:col>
      <xdr:colOff>1090152</xdr:colOff>
      <xdr:row>91</xdr:row>
      <xdr:rowOff>119111</xdr:rowOff>
    </xdr:from>
    <xdr:ext cx="66472" cy="6384288"/>
    <xdr:pic>
      <xdr:nvPicPr>
        <xdr:cNvPr id="331" name="Picture 3" descr="LOGO PEMKOT.jpg">
          <a:extLst>
            <a:ext uri="{FF2B5EF4-FFF2-40B4-BE49-F238E27FC236}">
              <a16:creationId xmlns:a16="http://schemas.microsoft.com/office/drawing/2014/main" id="{5D0CD7FB-4392-4AEF-A6E8-8FA940F61FE0}"/>
            </a:ext>
          </a:extLst>
        </xdr:cNvPr>
        <xdr:cNvPicPr>
          <a:picLocks noChangeAspect="1"/>
        </xdr:cNvPicPr>
      </xdr:nvPicPr>
      <xdr:blipFill>
        <a:blip xmlns:r="http://schemas.openxmlformats.org/officeDocument/2006/relationships" r:embed="rId1" cstate="print"/>
        <a:srcRect/>
        <a:stretch>
          <a:fillRect/>
        </a:stretch>
      </xdr:blipFill>
      <xdr:spPr>
        <a:xfrm rot="4698657">
          <a:off x="5265494" y="21417852"/>
          <a:ext cx="6384288" cy="66472"/>
        </a:xfrm>
        <a:prstGeom prst="rect">
          <a:avLst/>
        </a:prstGeom>
        <a:noFill/>
        <a:ln w="9525">
          <a:noFill/>
          <a:miter lim="800000"/>
          <a:headEnd/>
          <a:tailEnd/>
        </a:ln>
      </xdr:spPr>
    </xdr:pic>
    <xdr:clientData/>
  </xdr:oneCellAnchor>
  <xdr:oneCellAnchor>
    <xdr:from>
      <xdr:col>10</xdr:col>
      <xdr:colOff>655943</xdr:colOff>
      <xdr:row>113</xdr:row>
      <xdr:rowOff>7305</xdr:rowOff>
    </xdr:from>
    <xdr:ext cx="211890" cy="45719"/>
    <xdr:pic>
      <xdr:nvPicPr>
        <xdr:cNvPr id="332" name="Picture 3" descr="LOGO PEMKOT.jpg">
          <a:extLst>
            <a:ext uri="{FF2B5EF4-FFF2-40B4-BE49-F238E27FC236}">
              <a16:creationId xmlns:a16="http://schemas.microsoft.com/office/drawing/2014/main" id="{C14112A4-F3FC-485E-A5F4-85B3D337C77E}"/>
            </a:ext>
          </a:extLst>
        </xdr:cNvPr>
        <xdr:cNvPicPr>
          <a:picLocks noChangeAspect="1"/>
        </xdr:cNvPicPr>
      </xdr:nvPicPr>
      <xdr:blipFill>
        <a:blip xmlns:r="http://schemas.openxmlformats.org/officeDocument/2006/relationships" r:embed="rId1" cstate="print"/>
        <a:srcRect/>
        <a:stretch>
          <a:fillRect/>
        </a:stretch>
      </xdr:blipFill>
      <xdr:spPr>
        <a:xfrm flipH="1" flipV="1">
          <a:off x="6868360" y="22443972"/>
          <a:ext cx="211890" cy="45719"/>
        </a:xfrm>
        <a:prstGeom prst="rect">
          <a:avLst/>
        </a:prstGeom>
        <a:noFill/>
        <a:ln w="9525">
          <a:noFill/>
          <a:miter lim="800000"/>
          <a:headEnd/>
          <a:tailEnd/>
        </a:ln>
      </xdr:spPr>
    </xdr:pic>
    <xdr:clientData/>
  </xdr:oneCellAnchor>
  <xdr:twoCellAnchor>
    <xdr:from>
      <xdr:col>1</xdr:col>
      <xdr:colOff>142874</xdr:colOff>
      <xdr:row>110</xdr:row>
      <xdr:rowOff>104775</xdr:rowOff>
    </xdr:from>
    <xdr:to>
      <xdr:col>3</xdr:col>
      <xdr:colOff>600074</xdr:colOff>
      <xdr:row>114</xdr:row>
      <xdr:rowOff>38100</xdr:rowOff>
    </xdr:to>
    <xdr:pic>
      <xdr:nvPicPr>
        <xdr:cNvPr id="333" name="Picture 2" descr="unnamed.png">
          <a:extLst>
            <a:ext uri="{FF2B5EF4-FFF2-40B4-BE49-F238E27FC236}">
              <a16:creationId xmlns:a16="http://schemas.microsoft.com/office/drawing/2014/main" id="{8DF02014-7581-402A-B72E-88CBC04DE9E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5124" y="10772775"/>
          <a:ext cx="95461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168</xdr:row>
      <xdr:rowOff>0</xdr:rowOff>
    </xdr:from>
    <xdr:ext cx="6384288" cy="7305"/>
    <xdr:pic>
      <xdr:nvPicPr>
        <xdr:cNvPr id="334" name="Picture 3" descr="LOGO PEMKOT.jpg">
          <a:extLst>
            <a:ext uri="{FF2B5EF4-FFF2-40B4-BE49-F238E27FC236}">
              <a16:creationId xmlns:a16="http://schemas.microsoft.com/office/drawing/2014/main" id="{57D62020-9C66-4409-9414-8EC2BA0D8491}"/>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35" name="Picture 3" descr="LOGO PEMKOT.jpg">
          <a:extLst>
            <a:ext uri="{FF2B5EF4-FFF2-40B4-BE49-F238E27FC236}">
              <a16:creationId xmlns:a16="http://schemas.microsoft.com/office/drawing/2014/main" id="{FF569A30-EADA-4DA6-877B-3D5471029A26}"/>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36" name="Picture 3" descr="LOGO PEMKOT.jpg">
          <a:extLst>
            <a:ext uri="{FF2B5EF4-FFF2-40B4-BE49-F238E27FC236}">
              <a16:creationId xmlns:a16="http://schemas.microsoft.com/office/drawing/2014/main" id="{863C00E0-C1BA-4446-AD4C-6DBB48A292CE}"/>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37" name="Picture 3" descr="LOGO PEMKOT.jpg">
          <a:extLst>
            <a:ext uri="{FF2B5EF4-FFF2-40B4-BE49-F238E27FC236}">
              <a16:creationId xmlns:a16="http://schemas.microsoft.com/office/drawing/2014/main" id="{628F9CC3-1488-4FC7-B2D9-E8FB3562ADC7}"/>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38" name="Picture 3" descr="LOGO PEMKOT.jpg">
          <a:extLst>
            <a:ext uri="{FF2B5EF4-FFF2-40B4-BE49-F238E27FC236}">
              <a16:creationId xmlns:a16="http://schemas.microsoft.com/office/drawing/2014/main" id="{DF0921C0-3798-4EF4-A597-EF4F00F8CD53}"/>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39" name="Picture 3" descr="LOGO PEMKOT.jpg">
          <a:extLst>
            <a:ext uri="{FF2B5EF4-FFF2-40B4-BE49-F238E27FC236}">
              <a16:creationId xmlns:a16="http://schemas.microsoft.com/office/drawing/2014/main" id="{F3D5C848-E560-4AF9-8ADA-B03B938FF2D5}"/>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0" name="Picture 3" descr="LOGO PEMKOT.jpg">
          <a:extLst>
            <a:ext uri="{FF2B5EF4-FFF2-40B4-BE49-F238E27FC236}">
              <a16:creationId xmlns:a16="http://schemas.microsoft.com/office/drawing/2014/main" id="{A32F843B-702C-4511-89D5-58583E846F7E}"/>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1" name="Picture 3" descr="LOGO PEMKOT.jpg">
          <a:extLst>
            <a:ext uri="{FF2B5EF4-FFF2-40B4-BE49-F238E27FC236}">
              <a16:creationId xmlns:a16="http://schemas.microsoft.com/office/drawing/2014/main" id="{319C5987-EA6C-4A22-B3D3-D2896C026C78}"/>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2" name="Picture 3" descr="LOGO PEMKOT.jpg">
          <a:extLst>
            <a:ext uri="{FF2B5EF4-FFF2-40B4-BE49-F238E27FC236}">
              <a16:creationId xmlns:a16="http://schemas.microsoft.com/office/drawing/2014/main" id="{D4D39E64-B834-47C5-8400-E59E4C9E042C}"/>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3" name="Picture 3" descr="LOGO PEMKOT.jpg">
          <a:extLst>
            <a:ext uri="{FF2B5EF4-FFF2-40B4-BE49-F238E27FC236}">
              <a16:creationId xmlns:a16="http://schemas.microsoft.com/office/drawing/2014/main" id="{04831832-2945-4A84-8CCD-F1632AC19D8A}"/>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4" name="Picture 3" descr="LOGO PEMKOT.jpg">
          <a:extLst>
            <a:ext uri="{FF2B5EF4-FFF2-40B4-BE49-F238E27FC236}">
              <a16:creationId xmlns:a16="http://schemas.microsoft.com/office/drawing/2014/main" id="{49E18C72-C0FE-4BB0-A0D4-6786B0D484F4}"/>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5" name="Picture 3" descr="LOGO PEMKOT.jpg">
          <a:extLst>
            <a:ext uri="{FF2B5EF4-FFF2-40B4-BE49-F238E27FC236}">
              <a16:creationId xmlns:a16="http://schemas.microsoft.com/office/drawing/2014/main" id="{4A377A69-5EF6-43DD-8384-B965D9B945FA}"/>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6" name="Picture 3" descr="LOGO PEMKOT.jpg">
          <a:extLst>
            <a:ext uri="{FF2B5EF4-FFF2-40B4-BE49-F238E27FC236}">
              <a16:creationId xmlns:a16="http://schemas.microsoft.com/office/drawing/2014/main" id="{6206647B-6428-4000-BACA-4B95C85D68C2}"/>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7" name="Picture 3" descr="LOGO PEMKOT.jpg">
          <a:extLst>
            <a:ext uri="{FF2B5EF4-FFF2-40B4-BE49-F238E27FC236}">
              <a16:creationId xmlns:a16="http://schemas.microsoft.com/office/drawing/2014/main" id="{CB30DE2F-75BF-4DB4-8673-E35EE53CC640}"/>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8" name="Picture 3" descr="LOGO PEMKOT.jpg">
          <a:extLst>
            <a:ext uri="{FF2B5EF4-FFF2-40B4-BE49-F238E27FC236}">
              <a16:creationId xmlns:a16="http://schemas.microsoft.com/office/drawing/2014/main" id="{1C85DC98-B5A7-40E2-A4F8-4C0B0FD95FDA}"/>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49" name="Picture 3" descr="LOGO PEMKOT.jpg">
          <a:extLst>
            <a:ext uri="{FF2B5EF4-FFF2-40B4-BE49-F238E27FC236}">
              <a16:creationId xmlns:a16="http://schemas.microsoft.com/office/drawing/2014/main" id="{D2688DD9-DB99-40B4-B642-B2C34FEF9615}"/>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0" name="Picture 3" descr="LOGO PEMKOT.jpg">
          <a:extLst>
            <a:ext uri="{FF2B5EF4-FFF2-40B4-BE49-F238E27FC236}">
              <a16:creationId xmlns:a16="http://schemas.microsoft.com/office/drawing/2014/main" id="{D4248109-4D8E-476E-B672-8C80710E094F}"/>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1" name="Picture 3" descr="LOGO PEMKOT.jpg">
          <a:extLst>
            <a:ext uri="{FF2B5EF4-FFF2-40B4-BE49-F238E27FC236}">
              <a16:creationId xmlns:a16="http://schemas.microsoft.com/office/drawing/2014/main" id="{A3F3FCAC-885A-4EF5-A2F3-EA44994919D5}"/>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2" name="Picture 3" descr="LOGO PEMKOT.jpg">
          <a:extLst>
            <a:ext uri="{FF2B5EF4-FFF2-40B4-BE49-F238E27FC236}">
              <a16:creationId xmlns:a16="http://schemas.microsoft.com/office/drawing/2014/main" id="{9A5E83D3-DCDD-4023-A8BC-C1369C351ACB}"/>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3" name="Picture 3" descr="LOGO PEMKOT.jpg">
          <a:extLst>
            <a:ext uri="{FF2B5EF4-FFF2-40B4-BE49-F238E27FC236}">
              <a16:creationId xmlns:a16="http://schemas.microsoft.com/office/drawing/2014/main" id="{01B8CC79-DF27-4A63-975C-54A98BD54635}"/>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4" name="Picture 3" descr="LOGO PEMKOT.jpg">
          <a:extLst>
            <a:ext uri="{FF2B5EF4-FFF2-40B4-BE49-F238E27FC236}">
              <a16:creationId xmlns:a16="http://schemas.microsoft.com/office/drawing/2014/main" id="{BE38F1E0-30A9-410D-934A-0F87D4AB8A4A}"/>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5" name="Picture 3" descr="LOGO PEMKOT.jpg">
          <a:extLst>
            <a:ext uri="{FF2B5EF4-FFF2-40B4-BE49-F238E27FC236}">
              <a16:creationId xmlns:a16="http://schemas.microsoft.com/office/drawing/2014/main" id="{E08F22EB-D935-43AC-BC68-DAE106323593}"/>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6" name="Picture 3" descr="LOGO PEMKOT.jpg">
          <a:extLst>
            <a:ext uri="{FF2B5EF4-FFF2-40B4-BE49-F238E27FC236}">
              <a16:creationId xmlns:a16="http://schemas.microsoft.com/office/drawing/2014/main" id="{41EF252A-75DD-496A-9DD4-054C2B92F2BA}"/>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7" name="Picture 3" descr="LOGO PEMKOT.jpg">
          <a:extLst>
            <a:ext uri="{FF2B5EF4-FFF2-40B4-BE49-F238E27FC236}">
              <a16:creationId xmlns:a16="http://schemas.microsoft.com/office/drawing/2014/main" id="{840CD4CB-5AB0-4F5C-9309-5E35A9DE4330}"/>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8" name="Picture 3" descr="LOGO PEMKOT.jpg">
          <a:extLst>
            <a:ext uri="{FF2B5EF4-FFF2-40B4-BE49-F238E27FC236}">
              <a16:creationId xmlns:a16="http://schemas.microsoft.com/office/drawing/2014/main" id="{7DA3EC92-C2D4-48CB-BA15-ED8020F30EB0}"/>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59" name="Picture 3" descr="LOGO PEMKOT.jpg">
          <a:extLst>
            <a:ext uri="{FF2B5EF4-FFF2-40B4-BE49-F238E27FC236}">
              <a16:creationId xmlns:a16="http://schemas.microsoft.com/office/drawing/2014/main" id="{BB171893-7E05-4297-A5F4-EC3291D9E1C3}"/>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0" name="Picture 3" descr="LOGO PEMKOT.jpg">
          <a:extLst>
            <a:ext uri="{FF2B5EF4-FFF2-40B4-BE49-F238E27FC236}">
              <a16:creationId xmlns:a16="http://schemas.microsoft.com/office/drawing/2014/main" id="{D4749945-25A1-4C5D-8D58-AF018245D4FF}"/>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1" name="Picture 3" descr="LOGO PEMKOT.jpg">
          <a:extLst>
            <a:ext uri="{FF2B5EF4-FFF2-40B4-BE49-F238E27FC236}">
              <a16:creationId xmlns:a16="http://schemas.microsoft.com/office/drawing/2014/main" id="{040ACF99-40AD-4513-A9A4-B2161A46ED3B}"/>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2" name="Picture 3" descr="LOGO PEMKOT.jpg">
          <a:extLst>
            <a:ext uri="{FF2B5EF4-FFF2-40B4-BE49-F238E27FC236}">
              <a16:creationId xmlns:a16="http://schemas.microsoft.com/office/drawing/2014/main" id="{9CBC01CE-5891-4770-95CC-D8EA6E030F62}"/>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3" name="Picture 3" descr="LOGO PEMKOT.jpg">
          <a:extLst>
            <a:ext uri="{FF2B5EF4-FFF2-40B4-BE49-F238E27FC236}">
              <a16:creationId xmlns:a16="http://schemas.microsoft.com/office/drawing/2014/main" id="{3A360C83-6D98-4964-8084-672008CC7AD5}"/>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4" name="Picture 3" descr="LOGO PEMKOT.jpg">
          <a:extLst>
            <a:ext uri="{FF2B5EF4-FFF2-40B4-BE49-F238E27FC236}">
              <a16:creationId xmlns:a16="http://schemas.microsoft.com/office/drawing/2014/main" id="{40734043-1D3E-4719-B363-19F361E5080D}"/>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5" name="Picture 3" descr="LOGO PEMKOT.jpg">
          <a:extLst>
            <a:ext uri="{FF2B5EF4-FFF2-40B4-BE49-F238E27FC236}">
              <a16:creationId xmlns:a16="http://schemas.microsoft.com/office/drawing/2014/main" id="{52765E69-768C-479C-8149-20CE79BC086A}"/>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6" name="Picture 3" descr="LOGO PEMKOT.jpg">
          <a:extLst>
            <a:ext uri="{FF2B5EF4-FFF2-40B4-BE49-F238E27FC236}">
              <a16:creationId xmlns:a16="http://schemas.microsoft.com/office/drawing/2014/main" id="{DA4D360C-7809-400E-B41B-8AE8E435ADF2}"/>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7" name="Picture 3" descr="LOGO PEMKOT.jpg">
          <a:extLst>
            <a:ext uri="{FF2B5EF4-FFF2-40B4-BE49-F238E27FC236}">
              <a16:creationId xmlns:a16="http://schemas.microsoft.com/office/drawing/2014/main" id="{C7BBEAC1-CC93-4D29-8E52-EBD907E83CE4}"/>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8" name="Picture 3" descr="LOGO PEMKOT.jpg">
          <a:extLst>
            <a:ext uri="{FF2B5EF4-FFF2-40B4-BE49-F238E27FC236}">
              <a16:creationId xmlns:a16="http://schemas.microsoft.com/office/drawing/2014/main" id="{734228CC-D3DB-44B5-9B8A-DAA1E53A24A6}"/>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69" name="Picture 3" descr="LOGO PEMKOT.jpg">
          <a:extLst>
            <a:ext uri="{FF2B5EF4-FFF2-40B4-BE49-F238E27FC236}">
              <a16:creationId xmlns:a16="http://schemas.microsoft.com/office/drawing/2014/main" id="{1444C2AF-66F5-4696-AFC3-537FAAE37B8F}"/>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1</xdr:col>
      <xdr:colOff>280872</xdr:colOff>
      <xdr:row>168</xdr:row>
      <xdr:rowOff>0</xdr:rowOff>
    </xdr:from>
    <xdr:ext cx="6384288" cy="7305"/>
    <xdr:pic>
      <xdr:nvPicPr>
        <xdr:cNvPr id="370" name="Picture 3" descr="LOGO PEMKOT.jpg">
          <a:extLst>
            <a:ext uri="{FF2B5EF4-FFF2-40B4-BE49-F238E27FC236}">
              <a16:creationId xmlns:a16="http://schemas.microsoft.com/office/drawing/2014/main" id="{18830BD3-0C98-4273-BD88-9A6E9760D0C5}"/>
            </a:ext>
          </a:extLst>
        </xdr:cNvPr>
        <xdr:cNvPicPr>
          <a:picLocks noChangeAspect="1"/>
        </xdr:cNvPicPr>
      </xdr:nvPicPr>
      <xdr:blipFill>
        <a:blip xmlns:r="http://schemas.openxmlformats.org/officeDocument/2006/relationships" r:embed="rId1" cstate="print"/>
        <a:srcRect/>
        <a:stretch>
          <a:fillRect/>
        </a:stretch>
      </xdr:blipFill>
      <xdr:spPr>
        <a:xfrm>
          <a:off x="484072" y="22436667"/>
          <a:ext cx="6384288" cy="7305"/>
        </a:xfrm>
        <a:prstGeom prst="rect">
          <a:avLst/>
        </a:prstGeom>
        <a:noFill/>
        <a:ln w="9525">
          <a:noFill/>
          <a:miter lim="800000"/>
          <a:headEnd/>
          <a:tailEnd/>
        </a:ln>
      </xdr:spPr>
    </xdr:pic>
    <xdr:clientData/>
  </xdr:oneCellAnchor>
  <xdr:oneCellAnchor>
    <xdr:from>
      <xdr:col>25</xdr:col>
      <xdr:colOff>63275</xdr:colOff>
      <xdr:row>154</xdr:row>
      <xdr:rowOff>95251</xdr:rowOff>
    </xdr:from>
    <xdr:ext cx="3344557" cy="1933472"/>
    <xdr:pic>
      <xdr:nvPicPr>
        <xdr:cNvPr id="373" name="Picture 3" descr="LOGO PEMKOT.jpg">
          <a:extLst>
            <a:ext uri="{FF2B5EF4-FFF2-40B4-BE49-F238E27FC236}">
              <a16:creationId xmlns:a16="http://schemas.microsoft.com/office/drawing/2014/main" id="{E3909CD4-6D05-40F4-82D2-75CF86A1F3E2}"/>
            </a:ext>
          </a:extLst>
        </xdr:cNvPr>
        <xdr:cNvPicPr>
          <a:picLocks noChangeAspect="1"/>
        </xdr:cNvPicPr>
      </xdr:nvPicPr>
      <xdr:blipFill>
        <a:blip xmlns:r="http://schemas.openxmlformats.org/officeDocument/2006/relationships" r:embed="rId1" cstate="print"/>
        <a:srcRect/>
        <a:stretch>
          <a:fillRect/>
        </a:stretch>
      </xdr:blipFill>
      <xdr:spPr>
        <a:xfrm flipH="1">
          <a:off x="17144775" y="30691668"/>
          <a:ext cx="3344557" cy="1933472"/>
        </a:xfrm>
        <a:prstGeom prst="rect">
          <a:avLst/>
        </a:prstGeom>
        <a:noFill/>
        <a:ln w="9525">
          <a:noFill/>
          <a:miter lim="800000"/>
          <a:headEnd/>
          <a:tailEnd/>
        </a:ln>
      </xdr:spPr>
    </xdr:pic>
    <xdr:clientData/>
  </xdr:oneCellAnchor>
  <xdr:oneCellAnchor>
    <xdr:from>
      <xdr:col>25</xdr:col>
      <xdr:colOff>317500</xdr:colOff>
      <xdr:row>165</xdr:row>
      <xdr:rowOff>31751</xdr:rowOff>
    </xdr:from>
    <xdr:ext cx="137360" cy="60222"/>
    <xdr:pic>
      <xdr:nvPicPr>
        <xdr:cNvPr id="374" name="Picture 3" descr="LOGO PEMKOT.jpg">
          <a:extLst>
            <a:ext uri="{FF2B5EF4-FFF2-40B4-BE49-F238E27FC236}">
              <a16:creationId xmlns:a16="http://schemas.microsoft.com/office/drawing/2014/main" id="{38D06F3A-8C8A-4CF8-8532-94EC9C94E28C}"/>
            </a:ext>
          </a:extLst>
        </xdr:cNvPr>
        <xdr:cNvPicPr>
          <a:picLocks noChangeAspect="1"/>
        </xdr:cNvPicPr>
      </xdr:nvPicPr>
      <xdr:blipFill>
        <a:blip xmlns:r="http://schemas.openxmlformats.org/officeDocument/2006/relationships" r:embed="rId1" cstate="print"/>
        <a:srcRect/>
        <a:stretch>
          <a:fillRect/>
        </a:stretch>
      </xdr:blipFill>
      <xdr:spPr>
        <a:xfrm>
          <a:off x="17399000" y="32734251"/>
          <a:ext cx="137360" cy="60222"/>
        </a:xfrm>
        <a:prstGeom prst="rect">
          <a:avLst/>
        </a:prstGeom>
        <a:noFill/>
        <a:ln w="9525">
          <a:noFill/>
          <a:miter lim="800000"/>
          <a:headEnd/>
          <a:tailEnd/>
        </a:ln>
      </xdr:spPr>
    </xdr:pic>
    <xdr:clientData/>
  </xdr:oneCellAnchor>
  <xdr:twoCellAnchor>
    <xdr:from>
      <xdr:col>1</xdr:col>
      <xdr:colOff>5291</xdr:colOff>
      <xdr:row>165</xdr:row>
      <xdr:rowOff>51858</xdr:rowOff>
    </xdr:from>
    <xdr:to>
      <xdr:col>3</xdr:col>
      <xdr:colOff>462491</xdr:colOff>
      <xdr:row>168</xdr:row>
      <xdr:rowOff>281516</xdr:rowOff>
    </xdr:to>
    <xdr:pic>
      <xdr:nvPicPr>
        <xdr:cNvPr id="375" name="Picture 2" descr="unnamed.png">
          <a:extLst>
            <a:ext uri="{FF2B5EF4-FFF2-40B4-BE49-F238E27FC236}">
              <a16:creationId xmlns:a16="http://schemas.microsoft.com/office/drawing/2014/main" id="{B3359437-BBD9-4A2D-B5DC-4C7C319F0AE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7541" y="32754358"/>
          <a:ext cx="95461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218</xdr:row>
      <xdr:rowOff>0</xdr:rowOff>
    </xdr:from>
    <xdr:ext cx="6384288" cy="7305"/>
    <xdr:pic>
      <xdr:nvPicPr>
        <xdr:cNvPr id="372" name="Picture 3" descr="LOGO PEMKOT.jpg">
          <a:extLst>
            <a:ext uri="{FF2B5EF4-FFF2-40B4-BE49-F238E27FC236}">
              <a16:creationId xmlns:a16="http://schemas.microsoft.com/office/drawing/2014/main" id="{786070C7-9DFA-4E15-ADB9-A1D813A71DA0}"/>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76" name="Picture 3" descr="LOGO PEMKOT.jpg">
          <a:extLst>
            <a:ext uri="{FF2B5EF4-FFF2-40B4-BE49-F238E27FC236}">
              <a16:creationId xmlns:a16="http://schemas.microsoft.com/office/drawing/2014/main" id="{AD332C25-FAFB-4D21-B044-B33EDAF6C675}"/>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77" name="Picture 3" descr="LOGO PEMKOT.jpg">
          <a:extLst>
            <a:ext uri="{FF2B5EF4-FFF2-40B4-BE49-F238E27FC236}">
              <a16:creationId xmlns:a16="http://schemas.microsoft.com/office/drawing/2014/main" id="{D69C5842-CDB7-4684-BE54-2CB8DC04486B}"/>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78" name="Picture 3" descr="LOGO PEMKOT.jpg">
          <a:extLst>
            <a:ext uri="{FF2B5EF4-FFF2-40B4-BE49-F238E27FC236}">
              <a16:creationId xmlns:a16="http://schemas.microsoft.com/office/drawing/2014/main" id="{B4ADC384-262A-4ABC-9166-04B1CB0C116A}"/>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79" name="Picture 3" descr="LOGO PEMKOT.jpg">
          <a:extLst>
            <a:ext uri="{FF2B5EF4-FFF2-40B4-BE49-F238E27FC236}">
              <a16:creationId xmlns:a16="http://schemas.microsoft.com/office/drawing/2014/main" id="{4C54A075-01C8-472A-B159-C96B4E9BDDAF}"/>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0" name="Picture 3" descr="LOGO PEMKOT.jpg">
          <a:extLst>
            <a:ext uri="{FF2B5EF4-FFF2-40B4-BE49-F238E27FC236}">
              <a16:creationId xmlns:a16="http://schemas.microsoft.com/office/drawing/2014/main" id="{03FDFB8D-6581-4AEB-A91E-C92E385B2810}"/>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1" name="Picture 3" descr="LOGO PEMKOT.jpg">
          <a:extLst>
            <a:ext uri="{FF2B5EF4-FFF2-40B4-BE49-F238E27FC236}">
              <a16:creationId xmlns:a16="http://schemas.microsoft.com/office/drawing/2014/main" id="{10599CE9-0A89-4229-8ED4-ACA88CDFE7C3}"/>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2" name="Picture 3" descr="LOGO PEMKOT.jpg">
          <a:extLst>
            <a:ext uri="{FF2B5EF4-FFF2-40B4-BE49-F238E27FC236}">
              <a16:creationId xmlns:a16="http://schemas.microsoft.com/office/drawing/2014/main" id="{448213C1-E82A-4E09-97F7-4429A9594FEC}"/>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3" name="Picture 3" descr="LOGO PEMKOT.jpg">
          <a:extLst>
            <a:ext uri="{FF2B5EF4-FFF2-40B4-BE49-F238E27FC236}">
              <a16:creationId xmlns:a16="http://schemas.microsoft.com/office/drawing/2014/main" id="{239EC2E4-70F2-430D-B942-FA56413D016B}"/>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4" name="Picture 3" descr="LOGO PEMKOT.jpg">
          <a:extLst>
            <a:ext uri="{FF2B5EF4-FFF2-40B4-BE49-F238E27FC236}">
              <a16:creationId xmlns:a16="http://schemas.microsoft.com/office/drawing/2014/main" id="{0680B449-AADC-4A91-BF05-DEA7EDD40B5A}"/>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5" name="Picture 3" descr="LOGO PEMKOT.jpg">
          <a:extLst>
            <a:ext uri="{FF2B5EF4-FFF2-40B4-BE49-F238E27FC236}">
              <a16:creationId xmlns:a16="http://schemas.microsoft.com/office/drawing/2014/main" id="{7AB339A0-597A-436A-93F0-3283B327A9FD}"/>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6" name="Picture 3" descr="LOGO PEMKOT.jpg">
          <a:extLst>
            <a:ext uri="{FF2B5EF4-FFF2-40B4-BE49-F238E27FC236}">
              <a16:creationId xmlns:a16="http://schemas.microsoft.com/office/drawing/2014/main" id="{5CDB1A6B-2206-42FE-8BA7-412928F54C46}"/>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7" name="Picture 3" descr="LOGO PEMKOT.jpg">
          <a:extLst>
            <a:ext uri="{FF2B5EF4-FFF2-40B4-BE49-F238E27FC236}">
              <a16:creationId xmlns:a16="http://schemas.microsoft.com/office/drawing/2014/main" id="{EB8933F2-BCBC-449C-AC8B-60DA55BBF0D5}"/>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8" name="Picture 3" descr="LOGO PEMKOT.jpg">
          <a:extLst>
            <a:ext uri="{FF2B5EF4-FFF2-40B4-BE49-F238E27FC236}">
              <a16:creationId xmlns:a16="http://schemas.microsoft.com/office/drawing/2014/main" id="{AF00C1E7-4895-421F-A15F-B8217A211BBA}"/>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89" name="Picture 3" descr="LOGO PEMKOT.jpg">
          <a:extLst>
            <a:ext uri="{FF2B5EF4-FFF2-40B4-BE49-F238E27FC236}">
              <a16:creationId xmlns:a16="http://schemas.microsoft.com/office/drawing/2014/main" id="{24C51E7C-E59D-422C-84A5-58F6AB5C5194}"/>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0" name="Picture 3" descr="LOGO PEMKOT.jpg">
          <a:extLst>
            <a:ext uri="{FF2B5EF4-FFF2-40B4-BE49-F238E27FC236}">
              <a16:creationId xmlns:a16="http://schemas.microsoft.com/office/drawing/2014/main" id="{0AB7957C-2D6C-4EC0-B97E-9091530CC7FB}"/>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1" name="Picture 3" descr="LOGO PEMKOT.jpg">
          <a:extLst>
            <a:ext uri="{FF2B5EF4-FFF2-40B4-BE49-F238E27FC236}">
              <a16:creationId xmlns:a16="http://schemas.microsoft.com/office/drawing/2014/main" id="{8810022B-AD05-4FB0-96A0-838B60FE496F}"/>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2" name="Picture 3" descr="LOGO PEMKOT.jpg">
          <a:extLst>
            <a:ext uri="{FF2B5EF4-FFF2-40B4-BE49-F238E27FC236}">
              <a16:creationId xmlns:a16="http://schemas.microsoft.com/office/drawing/2014/main" id="{46830902-6194-48E1-8F27-BBE16E1B485F}"/>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3" name="Picture 3" descr="LOGO PEMKOT.jpg">
          <a:extLst>
            <a:ext uri="{FF2B5EF4-FFF2-40B4-BE49-F238E27FC236}">
              <a16:creationId xmlns:a16="http://schemas.microsoft.com/office/drawing/2014/main" id="{8C874382-323F-4ECA-AF36-0193055CD4EF}"/>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4" name="Picture 3" descr="LOGO PEMKOT.jpg">
          <a:extLst>
            <a:ext uri="{FF2B5EF4-FFF2-40B4-BE49-F238E27FC236}">
              <a16:creationId xmlns:a16="http://schemas.microsoft.com/office/drawing/2014/main" id="{DCCDFF79-3B60-4AB0-B21C-7591025281E3}"/>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5" name="Picture 3" descr="LOGO PEMKOT.jpg">
          <a:extLst>
            <a:ext uri="{FF2B5EF4-FFF2-40B4-BE49-F238E27FC236}">
              <a16:creationId xmlns:a16="http://schemas.microsoft.com/office/drawing/2014/main" id="{F1393967-4CC1-4AE3-9AEE-92FF96EAD71C}"/>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6" name="Picture 3" descr="LOGO PEMKOT.jpg">
          <a:extLst>
            <a:ext uri="{FF2B5EF4-FFF2-40B4-BE49-F238E27FC236}">
              <a16:creationId xmlns:a16="http://schemas.microsoft.com/office/drawing/2014/main" id="{94BFB08D-8685-4E9A-B394-1F62AFFDC199}"/>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7" name="Picture 3" descr="LOGO PEMKOT.jpg">
          <a:extLst>
            <a:ext uri="{FF2B5EF4-FFF2-40B4-BE49-F238E27FC236}">
              <a16:creationId xmlns:a16="http://schemas.microsoft.com/office/drawing/2014/main" id="{491EA908-1B0C-4BDD-B5A7-DD9977690FF2}"/>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8" name="Picture 3" descr="LOGO PEMKOT.jpg">
          <a:extLst>
            <a:ext uri="{FF2B5EF4-FFF2-40B4-BE49-F238E27FC236}">
              <a16:creationId xmlns:a16="http://schemas.microsoft.com/office/drawing/2014/main" id="{042DA250-BB9F-42F8-B8C9-C4EFD2681179}"/>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399" name="Picture 3" descr="LOGO PEMKOT.jpg">
          <a:extLst>
            <a:ext uri="{FF2B5EF4-FFF2-40B4-BE49-F238E27FC236}">
              <a16:creationId xmlns:a16="http://schemas.microsoft.com/office/drawing/2014/main" id="{C739D1AC-0E83-42AB-A88B-592CA964D75E}"/>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400" name="Picture 3" descr="LOGO PEMKOT.jpg">
          <a:extLst>
            <a:ext uri="{FF2B5EF4-FFF2-40B4-BE49-F238E27FC236}">
              <a16:creationId xmlns:a16="http://schemas.microsoft.com/office/drawing/2014/main" id="{F7C2C93F-1277-4728-937F-36B9EA04EA97}"/>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401" name="Picture 3" descr="LOGO PEMKOT.jpg">
          <a:extLst>
            <a:ext uri="{FF2B5EF4-FFF2-40B4-BE49-F238E27FC236}">
              <a16:creationId xmlns:a16="http://schemas.microsoft.com/office/drawing/2014/main" id="{6384373F-A3C0-4B3B-B563-257697FE8F95}"/>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402" name="Picture 3" descr="LOGO PEMKOT.jpg">
          <a:extLst>
            <a:ext uri="{FF2B5EF4-FFF2-40B4-BE49-F238E27FC236}">
              <a16:creationId xmlns:a16="http://schemas.microsoft.com/office/drawing/2014/main" id="{B8020AAD-64C0-457C-B17F-053B9606EBF8}"/>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403" name="Picture 3" descr="LOGO PEMKOT.jpg">
          <a:extLst>
            <a:ext uri="{FF2B5EF4-FFF2-40B4-BE49-F238E27FC236}">
              <a16:creationId xmlns:a16="http://schemas.microsoft.com/office/drawing/2014/main" id="{F6036C46-CA6D-4C61-8758-278740197831}"/>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404" name="Picture 3" descr="LOGO PEMKOT.jpg">
          <a:extLst>
            <a:ext uri="{FF2B5EF4-FFF2-40B4-BE49-F238E27FC236}">
              <a16:creationId xmlns:a16="http://schemas.microsoft.com/office/drawing/2014/main" id="{17B48F7A-B51C-4B28-A077-8C1CB258D3C0}"/>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218</xdr:row>
      <xdr:rowOff>0</xdr:rowOff>
    </xdr:from>
    <xdr:ext cx="6384288" cy="7305"/>
    <xdr:pic>
      <xdr:nvPicPr>
        <xdr:cNvPr id="405" name="Picture 3" descr="LOGO PEMKOT.jpg">
          <a:extLst>
            <a:ext uri="{FF2B5EF4-FFF2-40B4-BE49-F238E27FC236}">
              <a16:creationId xmlns:a16="http://schemas.microsoft.com/office/drawing/2014/main" id="{180BFB1F-E374-404B-ADF5-FD2EDE7C3E1A}"/>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10</xdr:col>
      <xdr:colOff>518359</xdr:colOff>
      <xdr:row>218</xdr:row>
      <xdr:rowOff>7305</xdr:rowOff>
    </xdr:from>
    <xdr:ext cx="222473" cy="310195"/>
    <xdr:pic>
      <xdr:nvPicPr>
        <xdr:cNvPr id="407" name="Picture 3" descr="LOGO PEMKOT.jpg">
          <a:extLst>
            <a:ext uri="{FF2B5EF4-FFF2-40B4-BE49-F238E27FC236}">
              <a16:creationId xmlns:a16="http://schemas.microsoft.com/office/drawing/2014/main" id="{5CB6A64C-165B-4E17-B273-F99FDF85782E}"/>
            </a:ext>
          </a:extLst>
        </xdr:cNvPr>
        <xdr:cNvPicPr>
          <a:picLocks noChangeAspect="1"/>
        </xdr:cNvPicPr>
      </xdr:nvPicPr>
      <xdr:blipFill>
        <a:blip xmlns:r="http://schemas.openxmlformats.org/officeDocument/2006/relationships" r:embed="rId1" cstate="print"/>
        <a:srcRect/>
        <a:stretch>
          <a:fillRect/>
        </a:stretch>
      </xdr:blipFill>
      <xdr:spPr>
        <a:xfrm flipH="1" flipV="1">
          <a:off x="6868359" y="43250805"/>
          <a:ext cx="222473" cy="310195"/>
        </a:xfrm>
        <a:prstGeom prst="rect">
          <a:avLst/>
        </a:prstGeom>
        <a:noFill/>
        <a:ln w="9525">
          <a:noFill/>
          <a:miter lim="800000"/>
          <a:headEnd/>
          <a:tailEnd/>
        </a:ln>
      </xdr:spPr>
    </xdr:pic>
    <xdr:clientData/>
  </xdr:oneCellAnchor>
  <xdr:oneCellAnchor>
    <xdr:from>
      <xdr:col>10</xdr:col>
      <xdr:colOff>518359</xdr:colOff>
      <xdr:row>218</xdr:row>
      <xdr:rowOff>7305</xdr:rowOff>
    </xdr:from>
    <xdr:ext cx="45719" cy="45719"/>
    <xdr:pic>
      <xdr:nvPicPr>
        <xdr:cNvPr id="408" name="Picture 3" descr="LOGO PEMKOT.jpg">
          <a:extLst>
            <a:ext uri="{FF2B5EF4-FFF2-40B4-BE49-F238E27FC236}">
              <a16:creationId xmlns:a16="http://schemas.microsoft.com/office/drawing/2014/main" id="{F289E822-4964-401A-8792-05EDBAE98C31}"/>
            </a:ext>
          </a:extLst>
        </xdr:cNvPr>
        <xdr:cNvPicPr>
          <a:picLocks noChangeAspect="1"/>
        </xdr:cNvPicPr>
      </xdr:nvPicPr>
      <xdr:blipFill>
        <a:blip xmlns:r="http://schemas.openxmlformats.org/officeDocument/2006/relationships" r:embed="rId1" cstate="print"/>
        <a:srcRect/>
        <a:stretch>
          <a:fillRect/>
        </a:stretch>
      </xdr:blipFill>
      <xdr:spPr>
        <a:xfrm flipH="1" flipV="1">
          <a:off x="6868359" y="43250805"/>
          <a:ext cx="45719" cy="45719"/>
        </a:xfrm>
        <a:prstGeom prst="rect">
          <a:avLst/>
        </a:prstGeom>
        <a:noFill/>
        <a:ln w="9525">
          <a:noFill/>
          <a:miter lim="800000"/>
          <a:headEnd/>
          <a:tailEnd/>
        </a:ln>
      </xdr:spPr>
    </xdr:pic>
    <xdr:clientData/>
  </xdr:oneCellAnchor>
  <xdr:oneCellAnchor>
    <xdr:from>
      <xdr:col>13</xdr:col>
      <xdr:colOff>505238</xdr:colOff>
      <xdr:row>211</xdr:row>
      <xdr:rowOff>116417</xdr:rowOff>
    </xdr:from>
    <xdr:ext cx="6384288" cy="7305"/>
    <xdr:pic>
      <xdr:nvPicPr>
        <xdr:cNvPr id="409" name="Picture 3" descr="LOGO PEMKOT.jpg">
          <a:extLst>
            <a:ext uri="{FF2B5EF4-FFF2-40B4-BE49-F238E27FC236}">
              <a16:creationId xmlns:a16="http://schemas.microsoft.com/office/drawing/2014/main" id="{314AB87D-3752-4922-BC9A-E1E86353A47C}"/>
            </a:ext>
          </a:extLst>
        </xdr:cNvPr>
        <xdr:cNvPicPr>
          <a:picLocks noChangeAspect="1"/>
        </xdr:cNvPicPr>
      </xdr:nvPicPr>
      <xdr:blipFill>
        <a:blip xmlns:r="http://schemas.openxmlformats.org/officeDocument/2006/relationships" r:embed="rId1" cstate="print"/>
        <a:srcRect/>
        <a:stretch>
          <a:fillRect/>
        </a:stretch>
      </xdr:blipFill>
      <xdr:spPr>
        <a:xfrm>
          <a:off x="10220738" y="42015834"/>
          <a:ext cx="6384288" cy="7305"/>
        </a:xfrm>
        <a:prstGeom prst="rect">
          <a:avLst/>
        </a:prstGeom>
        <a:noFill/>
        <a:ln w="9525">
          <a:noFill/>
          <a:miter lim="800000"/>
          <a:headEnd/>
          <a:tailEnd/>
        </a:ln>
      </xdr:spPr>
    </xdr:pic>
    <xdr:clientData/>
  </xdr:oneCellAnchor>
  <xdr:oneCellAnchor>
    <xdr:from>
      <xdr:col>14</xdr:col>
      <xdr:colOff>505320</xdr:colOff>
      <xdr:row>218</xdr:row>
      <xdr:rowOff>0</xdr:rowOff>
    </xdr:from>
    <xdr:ext cx="3029513" cy="104680"/>
    <xdr:pic>
      <xdr:nvPicPr>
        <xdr:cNvPr id="410" name="Picture 3" descr="LOGO PEMKOT.jpg">
          <a:extLst>
            <a:ext uri="{FF2B5EF4-FFF2-40B4-BE49-F238E27FC236}">
              <a16:creationId xmlns:a16="http://schemas.microsoft.com/office/drawing/2014/main" id="{1A7C362A-01D0-443B-A02D-CA81F693EB76}"/>
            </a:ext>
          </a:extLst>
        </xdr:cNvPr>
        <xdr:cNvPicPr>
          <a:picLocks noChangeAspect="1"/>
        </xdr:cNvPicPr>
      </xdr:nvPicPr>
      <xdr:blipFill>
        <a:blip xmlns:r="http://schemas.openxmlformats.org/officeDocument/2006/relationships" r:embed="rId1" cstate="print"/>
        <a:srcRect/>
        <a:stretch>
          <a:fillRect/>
        </a:stretch>
      </xdr:blipFill>
      <xdr:spPr>
        <a:xfrm flipH="1" flipV="1">
          <a:off x="10834653" y="44143083"/>
          <a:ext cx="3029513" cy="104680"/>
        </a:xfrm>
        <a:prstGeom prst="rect">
          <a:avLst/>
        </a:prstGeom>
        <a:noFill/>
        <a:ln w="9525">
          <a:noFill/>
          <a:miter lim="800000"/>
          <a:headEnd/>
          <a:tailEnd/>
        </a:ln>
      </xdr:spPr>
    </xdr:pic>
    <xdr:clientData/>
  </xdr:oneCellAnchor>
  <xdr:oneCellAnchor>
    <xdr:from>
      <xdr:col>26</xdr:col>
      <xdr:colOff>95250</xdr:colOff>
      <xdr:row>214</xdr:row>
      <xdr:rowOff>21166</xdr:rowOff>
    </xdr:from>
    <xdr:ext cx="360566" cy="1760218"/>
    <xdr:pic>
      <xdr:nvPicPr>
        <xdr:cNvPr id="411" name="Picture 3" descr="LOGO PEMKOT.jpg">
          <a:extLst>
            <a:ext uri="{FF2B5EF4-FFF2-40B4-BE49-F238E27FC236}">
              <a16:creationId xmlns:a16="http://schemas.microsoft.com/office/drawing/2014/main" id="{861BEF9D-71B4-437A-A437-A54CB4833E65}"/>
            </a:ext>
          </a:extLst>
        </xdr:cNvPr>
        <xdr:cNvPicPr>
          <a:picLocks noChangeAspect="1"/>
        </xdr:cNvPicPr>
      </xdr:nvPicPr>
      <xdr:blipFill>
        <a:blip xmlns:r="http://schemas.openxmlformats.org/officeDocument/2006/relationships" r:embed="rId1" cstate="print"/>
        <a:srcRect/>
        <a:stretch>
          <a:fillRect/>
        </a:stretch>
      </xdr:blipFill>
      <xdr:spPr>
        <a:xfrm flipV="1">
          <a:off x="17790583" y="42492083"/>
          <a:ext cx="360566" cy="1760218"/>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12" name="Picture 3" descr="LOGO PEMKOT.jpg">
          <a:extLst>
            <a:ext uri="{FF2B5EF4-FFF2-40B4-BE49-F238E27FC236}">
              <a16:creationId xmlns:a16="http://schemas.microsoft.com/office/drawing/2014/main" id="{F36E3CFF-A839-47C8-9F7A-5D3CAD2DCF63}"/>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13" name="Picture 3" descr="LOGO PEMKOT.jpg">
          <a:extLst>
            <a:ext uri="{FF2B5EF4-FFF2-40B4-BE49-F238E27FC236}">
              <a16:creationId xmlns:a16="http://schemas.microsoft.com/office/drawing/2014/main" id="{9AB6BBA4-390C-4206-B4FC-BEBCDC9C4272}"/>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14" name="Picture 3" descr="LOGO PEMKOT.jpg">
          <a:extLst>
            <a:ext uri="{FF2B5EF4-FFF2-40B4-BE49-F238E27FC236}">
              <a16:creationId xmlns:a16="http://schemas.microsoft.com/office/drawing/2014/main" id="{1A0423AB-6819-454B-A446-7462AC1E3750}"/>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15" name="Picture 3" descr="LOGO PEMKOT.jpg">
          <a:extLst>
            <a:ext uri="{FF2B5EF4-FFF2-40B4-BE49-F238E27FC236}">
              <a16:creationId xmlns:a16="http://schemas.microsoft.com/office/drawing/2014/main" id="{F4A8BC2D-60F7-45FF-BEE2-3C79A0BFE9E6}"/>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16" name="Picture 3" descr="LOGO PEMKOT.jpg">
          <a:extLst>
            <a:ext uri="{FF2B5EF4-FFF2-40B4-BE49-F238E27FC236}">
              <a16:creationId xmlns:a16="http://schemas.microsoft.com/office/drawing/2014/main" id="{32531B05-858D-4B6A-8421-96ECB647BB86}"/>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17" name="Picture 3" descr="LOGO PEMKOT.jpg">
          <a:extLst>
            <a:ext uri="{FF2B5EF4-FFF2-40B4-BE49-F238E27FC236}">
              <a16:creationId xmlns:a16="http://schemas.microsoft.com/office/drawing/2014/main" id="{8BA2E84C-96FA-47F8-B79F-A283E1E3700B}"/>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18" name="Picture 3" descr="LOGO PEMKOT.jpg">
          <a:extLst>
            <a:ext uri="{FF2B5EF4-FFF2-40B4-BE49-F238E27FC236}">
              <a16:creationId xmlns:a16="http://schemas.microsoft.com/office/drawing/2014/main" id="{CF797282-74DB-4CCC-AD2A-1F45B151B9CD}"/>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19" name="Picture 3" descr="LOGO PEMKOT.jpg">
          <a:extLst>
            <a:ext uri="{FF2B5EF4-FFF2-40B4-BE49-F238E27FC236}">
              <a16:creationId xmlns:a16="http://schemas.microsoft.com/office/drawing/2014/main" id="{700BC091-4E19-440F-8A2F-449FA4D4225F}"/>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0" name="Picture 3" descr="LOGO PEMKOT.jpg">
          <a:extLst>
            <a:ext uri="{FF2B5EF4-FFF2-40B4-BE49-F238E27FC236}">
              <a16:creationId xmlns:a16="http://schemas.microsoft.com/office/drawing/2014/main" id="{B1699088-3733-4AB7-AD70-DBD8AC80A772}"/>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1" name="Picture 3" descr="LOGO PEMKOT.jpg">
          <a:extLst>
            <a:ext uri="{FF2B5EF4-FFF2-40B4-BE49-F238E27FC236}">
              <a16:creationId xmlns:a16="http://schemas.microsoft.com/office/drawing/2014/main" id="{057AFF33-ACFC-4CC8-B6D4-9C8C91532C22}"/>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2" name="Picture 3" descr="LOGO PEMKOT.jpg">
          <a:extLst>
            <a:ext uri="{FF2B5EF4-FFF2-40B4-BE49-F238E27FC236}">
              <a16:creationId xmlns:a16="http://schemas.microsoft.com/office/drawing/2014/main" id="{73FF6A3D-DDCE-4F6B-8595-0FFD42AE9A51}"/>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3" name="Picture 3" descr="LOGO PEMKOT.jpg">
          <a:extLst>
            <a:ext uri="{FF2B5EF4-FFF2-40B4-BE49-F238E27FC236}">
              <a16:creationId xmlns:a16="http://schemas.microsoft.com/office/drawing/2014/main" id="{3320E287-54B3-4143-8D68-E32753721672}"/>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4" name="Picture 3" descr="LOGO PEMKOT.jpg">
          <a:extLst>
            <a:ext uri="{FF2B5EF4-FFF2-40B4-BE49-F238E27FC236}">
              <a16:creationId xmlns:a16="http://schemas.microsoft.com/office/drawing/2014/main" id="{C9414F8C-BDB0-4584-BE15-AC6036271571}"/>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5" name="Picture 3" descr="LOGO PEMKOT.jpg">
          <a:extLst>
            <a:ext uri="{FF2B5EF4-FFF2-40B4-BE49-F238E27FC236}">
              <a16:creationId xmlns:a16="http://schemas.microsoft.com/office/drawing/2014/main" id="{F11B9842-824D-43AC-8DA0-448DA2F9C279}"/>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6" name="Picture 3" descr="LOGO PEMKOT.jpg">
          <a:extLst>
            <a:ext uri="{FF2B5EF4-FFF2-40B4-BE49-F238E27FC236}">
              <a16:creationId xmlns:a16="http://schemas.microsoft.com/office/drawing/2014/main" id="{C0666AAF-A1C6-4607-95E5-689343FA2889}"/>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7" name="Picture 3" descr="LOGO PEMKOT.jpg">
          <a:extLst>
            <a:ext uri="{FF2B5EF4-FFF2-40B4-BE49-F238E27FC236}">
              <a16:creationId xmlns:a16="http://schemas.microsoft.com/office/drawing/2014/main" id="{FBB6DDAB-DD64-418C-854D-177E3BEE2727}"/>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8" name="Picture 3" descr="LOGO PEMKOT.jpg">
          <a:extLst>
            <a:ext uri="{FF2B5EF4-FFF2-40B4-BE49-F238E27FC236}">
              <a16:creationId xmlns:a16="http://schemas.microsoft.com/office/drawing/2014/main" id="{6157548F-C48D-437D-903C-8861F92F07E0}"/>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29" name="Picture 3" descr="LOGO PEMKOT.jpg">
          <a:extLst>
            <a:ext uri="{FF2B5EF4-FFF2-40B4-BE49-F238E27FC236}">
              <a16:creationId xmlns:a16="http://schemas.microsoft.com/office/drawing/2014/main" id="{7035FD96-106D-42AA-91E8-118358C54EE3}"/>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0" name="Picture 3" descr="LOGO PEMKOT.jpg">
          <a:extLst>
            <a:ext uri="{FF2B5EF4-FFF2-40B4-BE49-F238E27FC236}">
              <a16:creationId xmlns:a16="http://schemas.microsoft.com/office/drawing/2014/main" id="{1BE63B3E-B2AE-4FE4-839B-5EA6BF95CB7B}"/>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1" name="Picture 3" descr="LOGO PEMKOT.jpg">
          <a:extLst>
            <a:ext uri="{FF2B5EF4-FFF2-40B4-BE49-F238E27FC236}">
              <a16:creationId xmlns:a16="http://schemas.microsoft.com/office/drawing/2014/main" id="{4D7E2D4E-26DF-4FF7-A26B-EDE6F6F802BE}"/>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2" name="Picture 3" descr="LOGO PEMKOT.jpg">
          <a:extLst>
            <a:ext uri="{FF2B5EF4-FFF2-40B4-BE49-F238E27FC236}">
              <a16:creationId xmlns:a16="http://schemas.microsoft.com/office/drawing/2014/main" id="{8717EC89-0C95-47D8-9EB6-E29C09154AF4}"/>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3" name="Picture 3" descr="LOGO PEMKOT.jpg">
          <a:extLst>
            <a:ext uri="{FF2B5EF4-FFF2-40B4-BE49-F238E27FC236}">
              <a16:creationId xmlns:a16="http://schemas.microsoft.com/office/drawing/2014/main" id="{B63C3C12-9CFE-48E0-9CFA-ACD7BDF46A80}"/>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4" name="Picture 3" descr="LOGO PEMKOT.jpg">
          <a:extLst>
            <a:ext uri="{FF2B5EF4-FFF2-40B4-BE49-F238E27FC236}">
              <a16:creationId xmlns:a16="http://schemas.microsoft.com/office/drawing/2014/main" id="{F87FF6A1-0011-43DA-91C4-33D2632F8D3F}"/>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5" name="Picture 3" descr="LOGO PEMKOT.jpg">
          <a:extLst>
            <a:ext uri="{FF2B5EF4-FFF2-40B4-BE49-F238E27FC236}">
              <a16:creationId xmlns:a16="http://schemas.microsoft.com/office/drawing/2014/main" id="{66992C46-6A67-492C-AFCA-E86AA6820C31}"/>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6" name="Picture 3" descr="LOGO PEMKOT.jpg">
          <a:extLst>
            <a:ext uri="{FF2B5EF4-FFF2-40B4-BE49-F238E27FC236}">
              <a16:creationId xmlns:a16="http://schemas.microsoft.com/office/drawing/2014/main" id="{EDB6C5F9-8A6E-4F53-A4C3-C1CF46C10089}"/>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7" name="Picture 3" descr="LOGO PEMKOT.jpg">
          <a:extLst>
            <a:ext uri="{FF2B5EF4-FFF2-40B4-BE49-F238E27FC236}">
              <a16:creationId xmlns:a16="http://schemas.microsoft.com/office/drawing/2014/main" id="{F149122F-DE80-4DC8-B736-DC418A8304EA}"/>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8" name="Picture 3" descr="LOGO PEMKOT.jpg">
          <a:extLst>
            <a:ext uri="{FF2B5EF4-FFF2-40B4-BE49-F238E27FC236}">
              <a16:creationId xmlns:a16="http://schemas.microsoft.com/office/drawing/2014/main" id="{0D3B3E67-BBB7-4205-A966-1EA8E9A4DE49}"/>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39" name="Picture 3" descr="LOGO PEMKOT.jpg">
          <a:extLst>
            <a:ext uri="{FF2B5EF4-FFF2-40B4-BE49-F238E27FC236}">
              <a16:creationId xmlns:a16="http://schemas.microsoft.com/office/drawing/2014/main" id="{6D3566B0-AF8A-4AA4-884C-6D0C313E095F}"/>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40" name="Picture 3" descr="LOGO PEMKOT.jpg">
          <a:extLst>
            <a:ext uri="{FF2B5EF4-FFF2-40B4-BE49-F238E27FC236}">
              <a16:creationId xmlns:a16="http://schemas.microsoft.com/office/drawing/2014/main" id="{DEC3CBE2-F687-432C-A96A-6A7844CFC24E}"/>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41" name="Picture 3" descr="LOGO PEMKOT.jpg">
          <a:extLst>
            <a:ext uri="{FF2B5EF4-FFF2-40B4-BE49-F238E27FC236}">
              <a16:creationId xmlns:a16="http://schemas.microsoft.com/office/drawing/2014/main" id="{1BF9CBE5-67C3-482E-B7BB-F63DBA048960}"/>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42" name="Picture 3" descr="LOGO PEMKOT.jpg">
          <a:extLst>
            <a:ext uri="{FF2B5EF4-FFF2-40B4-BE49-F238E27FC236}">
              <a16:creationId xmlns:a16="http://schemas.microsoft.com/office/drawing/2014/main" id="{21A481FE-90E8-497E-805F-615DBDD1B526}"/>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43" name="Picture 3" descr="LOGO PEMKOT.jpg">
          <a:extLst>
            <a:ext uri="{FF2B5EF4-FFF2-40B4-BE49-F238E27FC236}">
              <a16:creationId xmlns:a16="http://schemas.microsoft.com/office/drawing/2014/main" id="{0B986C1E-BB13-46C8-A5F0-731CB4AAC55E}"/>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44" name="Picture 3" descr="LOGO PEMKOT.jpg">
          <a:extLst>
            <a:ext uri="{FF2B5EF4-FFF2-40B4-BE49-F238E27FC236}">
              <a16:creationId xmlns:a16="http://schemas.microsoft.com/office/drawing/2014/main" id="{AE9EA1AD-DB96-4D42-915C-B43E4F15DC93}"/>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45" name="Picture 3" descr="LOGO PEMKOT.jpg">
          <a:extLst>
            <a:ext uri="{FF2B5EF4-FFF2-40B4-BE49-F238E27FC236}">
              <a16:creationId xmlns:a16="http://schemas.microsoft.com/office/drawing/2014/main" id="{E417D0CA-E01D-43DD-A4C7-08015FCE4C21}"/>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46" name="Picture 3" descr="LOGO PEMKOT.jpg">
          <a:extLst>
            <a:ext uri="{FF2B5EF4-FFF2-40B4-BE49-F238E27FC236}">
              <a16:creationId xmlns:a16="http://schemas.microsoft.com/office/drawing/2014/main" id="{85D476B3-E457-4FD4-9DB0-A4C48492AD1C}"/>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47" name="Picture 3" descr="LOGO PEMKOT.jpg">
          <a:extLst>
            <a:ext uri="{FF2B5EF4-FFF2-40B4-BE49-F238E27FC236}">
              <a16:creationId xmlns:a16="http://schemas.microsoft.com/office/drawing/2014/main" id="{E2614C3A-C03D-4081-AFD4-7BA761588DF1}"/>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oneCellAnchor>
    <xdr:from>
      <xdr:col>1</xdr:col>
      <xdr:colOff>280872</xdr:colOff>
      <xdr:row>223</xdr:row>
      <xdr:rowOff>0</xdr:rowOff>
    </xdr:from>
    <xdr:ext cx="6384288" cy="7305"/>
    <xdr:pic>
      <xdr:nvPicPr>
        <xdr:cNvPr id="448" name="Picture 3" descr="LOGO PEMKOT.jpg">
          <a:extLst>
            <a:ext uri="{FF2B5EF4-FFF2-40B4-BE49-F238E27FC236}">
              <a16:creationId xmlns:a16="http://schemas.microsoft.com/office/drawing/2014/main" id="{887142E8-51FE-4D0E-ACAF-6A66EB9AE619}"/>
            </a:ext>
          </a:extLst>
        </xdr:cNvPr>
        <xdr:cNvPicPr>
          <a:picLocks noChangeAspect="1"/>
        </xdr:cNvPicPr>
      </xdr:nvPicPr>
      <xdr:blipFill>
        <a:blip xmlns:r="http://schemas.openxmlformats.org/officeDocument/2006/relationships" r:embed="rId1" cstate="print"/>
        <a:srcRect/>
        <a:stretch>
          <a:fillRect/>
        </a:stretch>
      </xdr:blipFill>
      <xdr:spPr>
        <a:xfrm>
          <a:off x="484072" y="33358667"/>
          <a:ext cx="6384288" cy="7305"/>
        </a:xfrm>
        <a:prstGeom prst="rect">
          <a:avLst/>
        </a:prstGeom>
        <a:noFill/>
        <a:ln w="9525">
          <a:noFill/>
          <a:miter lim="800000"/>
          <a:headEnd/>
          <a:tailEnd/>
        </a:ln>
      </xdr:spPr>
    </xdr:pic>
    <xdr:clientData/>
  </xdr:oneCellAnchor>
  <xdr:twoCellAnchor>
    <xdr:from>
      <xdr:col>1</xdr:col>
      <xdr:colOff>5291</xdr:colOff>
      <xdr:row>220</xdr:row>
      <xdr:rowOff>51858</xdr:rowOff>
    </xdr:from>
    <xdr:to>
      <xdr:col>3</xdr:col>
      <xdr:colOff>462491</xdr:colOff>
      <xdr:row>223</xdr:row>
      <xdr:rowOff>281516</xdr:rowOff>
    </xdr:to>
    <xdr:pic>
      <xdr:nvPicPr>
        <xdr:cNvPr id="449" name="Picture 2" descr="unnamed.png">
          <a:extLst>
            <a:ext uri="{FF2B5EF4-FFF2-40B4-BE49-F238E27FC236}">
              <a16:creationId xmlns:a16="http://schemas.microsoft.com/office/drawing/2014/main" id="{1D097709-6692-44A3-BB46-409166806C0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7541" y="32754358"/>
          <a:ext cx="95461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277</xdr:row>
      <xdr:rowOff>0</xdr:rowOff>
    </xdr:from>
    <xdr:ext cx="6384288" cy="7305"/>
    <xdr:pic>
      <xdr:nvPicPr>
        <xdr:cNvPr id="450" name="Picture 3" descr="LOGO PEMKOT.jpg">
          <a:extLst>
            <a:ext uri="{FF2B5EF4-FFF2-40B4-BE49-F238E27FC236}">
              <a16:creationId xmlns:a16="http://schemas.microsoft.com/office/drawing/2014/main" id="{FD615560-BCF5-4824-8052-6460696E3F14}"/>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51" name="Picture 3" descr="LOGO PEMKOT.jpg">
          <a:extLst>
            <a:ext uri="{FF2B5EF4-FFF2-40B4-BE49-F238E27FC236}">
              <a16:creationId xmlns:a16="http://schemas.microsoft.com/office/drawing/2014/main" id="{AD5A7551-BC75-481F-BA00-17ABB1AEB68E}"/>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52" name="Picture 3" descr="LOGO PEMKOT.jpg">
          <a:extLst>
            <a:ext uri="{FF2B5EF4-FFF2-40B4-BE49-F238E27FC236}">
              <a16:creationId xmlns:a16="http://schemas.microsoft.com/office/drawing/2014/main" id="{F2F00C7E-D267-46A7-AB27-9CB9262DB879}"/>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53" name="Picture 3" descr="LOGO PEMKOT.jpg">
          <a:extLst>
            <a:ext uri="{FF2B5EF4-FFF2-40B4-BE49-F238E27FC236}">
              <a16:creationId xmlns:a16="http://schemas.microsoft.com/office/drawing/2014/main" id="{FD3C25A4-D58B-4BAE-A1CD-43D24F5DD932}"/>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54" name="Picture 3" descr="LOGO PEMKOT.jpg">
          <a:extLst>
            <a:ext uri="{FF2B5EF4-FFF2-40B4-BE49-F238E27FC236}">
              <a16:creationId xmlns:a16="http://schemas.microsoft.com/office/drawing/2014/main" id="{311C7D15-F6B8-4ADE-B498-BD8A8943B440}"/>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55" name="Picture 3" descr="LOGO PEMKOT.jpg">
          <a:extLst>
            <a:ext uri="{FF2B5EF4-FFF2-40B4-BE49-F238E27FC236}">
              <a16:creationId xmlns:a16="http://schemas.microsoft.com/office/drawing/2014/main" id="{E1B62A55-0A95-4A88-A2E2-F68630E00486}"/>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56" name="Picture 3" descr="LOGO PEMKOT.jpg">
          <a:extLst>
            <a:ext uri="{FF2B5EF4-FFF2-40B4-BE49-F238E27FC236}">
              <a16:creationId xmlns:a16="http://schemas.microsoft.com/office/drawing/2014/main" id="{8E6DC3BC-3D56-484D-AC45-E642C1EC7756}"/>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57" name="Picture 3" descr="LOGO PEMKOT.jpg">
          <a:extLst>
            <a:ext uri="{FF2B5EF4-FFF2-40B4-BE49-F238E27FC236}">
              <a16:creationId xmlns:a16="http://schemas.microsoft.com/office/drawing/2014/main" id="{0E71DBDB-1F0F-4CA9-A641-6369CB4BFC5C}"/>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58" name="Picture 3" descr="LOGO PEMKOT.jpg">
          <a:extLst>
            <a:ext uri="{FF2B5EF4-FFF2-40B4-BE49-F238E27FC236}">
              <a16:creationId xmlns:a16="http://schemas.microsoft.com/office/drawing/2014/main" id="{E1F1D09A-F3D3-4A9E-93AD-8BDAC1A31DD0}"/>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59" name="Picture 3" descr="LOGO PEMKOT.jpg">
          <a:extLst>
            <a:ext uri="{FF2B5EF4-FFF2-40B4-BE49-F238E27FC236}">
              <a16:creationId xmlns:a16="http://schemas.microsoft.com/office/drawing/2014/main" id="{9E5EE243-8830-4966-9C6C-033651A335B5}"/>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0" name="Picture 3" descr="LOGO PEMKOT.jpg">
          <a:extLst>
            <a:ext uri="{FF2B5EF4-FFF2-40B4-BE49-F238E27FC236}">
              <a16:creationId xmlns:a16="http://schemas.microsoft.com/office/drawing/2014/main" id="{219992B2-A8F3-404F-83B3-041206F59803}"/>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1" name="Picture 3" descr="LOGO PEMKOT.jpg">
          <a:extLst>
            <a:ext uri="{FF2B5EF4-FFF2-40B4-BE49-F238E27FC236}">
              <a16:creationId xmlns:a16="http://schemas.microsoft.com/office/drawing/2014/main" id="{A70B31EC-D35B-4DA5-94FE-15CE53EA6338}"/>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2" name="Picture 3" descr="LOGO PEMKOT.jpg">
          <a:extLst>
            <a:ext uri="{FF2B5EF4-FFF2-40B4-BE49-F238E27FC236}">
              <a16:creationId xmlns:a16="http://schemas.microsoft.com/office/drawing/2014/main" id="{D1E406AF-9876-4CB2-BF16-BDA718EE35A2}"/>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3" name="Picture 3" descr="LOGO PEMKOT.jpg">
          <a:extLst>
            <a:ext uri="{FF2B5EF4-FFF2-40B4-BE49-F238E27FC236}">
              <a16:creationId xmlns:a16="http://schemas.microsoft.com/office/drawing/2014/main" id="{9B1ED23E-C5DF-455A-B8D8-9FC24F3A80BE}"/>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4" name="Picture 3" descr="LOGO PEMKOT.jpg">
          <a:extLst>
            <a:ext uri="{FF2B5EF4-FFF2-40B4-BE49-F238E27FC236}">
              <a16:creationId xmlns:a16="http://schemas.microsoft.com/office/drawing/2014/main" id="{4BAE0102-D4D6-4306-A929-F510D4279702}"/>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5" name="Picture 3" descr="LOGO PEMKOT.jpg">
          <a:extLst>
            <a:ext uri="{FF2B5EF4-FFF2-40B4-BE49-F238E27FC236}">
              <a16:creationId xmlns:a16="http://schemas.microsoft.com/office/drawing/2014/main" id="{F99BF51F-52E4-4739-9C94-89856DB540CC}"/>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6" name="Picture 3" descr="LOGO PEMKOT.jpg">
          <a:extLst>
            <a:ext uri="{FF2B5EF4-FFF2-40B4-BE49-F238E27FC236}">
              <a16:creationId xmlns:a16="http://schemas.microsoft.com/office/drawing/2014/main" id="{CBC30142-A54E-4E54-9FF6-ED09C7B5A76F}"/>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7" name="Picture 3" descr="LOGO PEMKOT.jpg">
          <a:extLst>
            <a:ext uri="{FF2B5EF4-FFF2-40B4-BE49-F238E27FC236}">
              <a16:creationId xmlns:a16="http://schemas.microsoft.com/office/drawing/2014/main" id="{1B8CD5C2-D5F9-4C6C-9DAD-7A9F82A258E0}"/>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8" name="Picture 3" descr="LOGO PEMKOT.jpg">
          <a:extLst>
            <a:ext uri="{FF2B5EF4-FFF2-40B4-BE49-F238E27FC236}">
              <a16:creationId xmlns:a16="http://schemas.microsoft.com/office/drawing/2014/main" id="{A62DA870-9081-4075-ABF4-052296EB9FAE}"/>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69" name="Picture 3" descr="LOGO PEMKOT.jpg">
          <a:extLst>
            <a:ext uri="{FF2B5EF4-FFF2-40B4-BE49-F238E27FC236}">
              <a16:creationId xmlns:a16="http://schemas.microsoft.com/office/drawing/2014/main" id="{D0ADD9AF-D68C-4A67-A4C4-B6667002D045}"/>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0" name="Picture 3" descr="LOGO PEMKOT.jpg">
          <a:extLst>
            <a:ext uri="{FF2B5EF4-FFF2-40B4-BE49-F238E27FC236}">
              <a16:creationId xmlns:a16="http://schemas.microsoft.com/office/drawing/2014/main" id="{07A9A3E5-01F6-497A-9014-B7D0BBF18C4E}"/>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1" name="Picture 3" descr="LOGO PEMKOT.jpg">
          <a:extLst>
            <a:ext uri="{FF2B5EF4-FFF2-40B4-BE49-F238E27FC236}">
              <a16:creationId xmlns:a16="http://schemas.microsoft.com/office/drawing/2014/main" id="{1DAA5257-1AF7-4384-AF00-3C9A6A57CBC4}"/>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2" name="Picture 3" descr="LOGO PEMKOT.jpg">
          <a:extLst>
            <a:ext uri="{FF2B5EF4-FFF2-40B4-BE49-F238E27FC236}">
              <a16:creationId xmlns:a16="http://schemas.microsoft.com/office/drawing/2014/main" id="{CCB19CD9-D927-4785-914B-CEC4C565E405}"/>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3" name="Picture 3" descr="LOGO PEMKOT.jpg">
          <a:extLst>
            <a:ext uri="{FF2B5EF4-FFF2-40B4-BE49-F238E27FC236}">
              <a16:creationId xmlns:a16="http://schemas.microsoft.com/office/drawing/2014/main" id="{329BAEA7-8672-4D5B-9F08-66679EA5EBC0}"/>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4" name="Picture 3" descr="LOGO PEMKOT.jpg">
          <a:extLst>
            <a:ext uri="{FF2B5EF4-FFF2-40B4-BE49-F238E27FC236}">
              <a16:creationId xmlns:a16="http://schemas.microsoft.com/office/drawing/2014/main" id="{590D0885-7522-426E-B4F0-F6972FED1CD9}"/>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5" name="Picture 3" descr="LOGO PEMKOT.jpg">
          <a:extLst>
            <a:ext uri="{FF2B5EF4-FFF2-40B4-BE49-F238E27FC236}">
              <a16:creationId xmlns:a16="http://schemas.microsoft.com/office/drawing/2014/main" id="{F04AD2C9-49AB-419C-A4E8-64EFC0E19C86}"/>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6" name="Picture 3" descr="LOGO PEMKOT.jpg">
          <a:extLst>
            <a:ext uri="{FF2B5EF4-FFF2-40B4-BE49-F238E27FC236}">
              <a16:creationId xmlns:a16="http://schemas.microsoft.com/office/drawing/2014/main" id="{5556593E-B29C-4C52-BEE9-9CCA76EA8242}"/>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7" name="Picture 3" descr="LOGO PEMKOT.jpg">
          <a:extLst>
            <a:ext uri="{FF2B5EF4-FFF2-40B4-BE49-F238E27FC236}">
              <a16:creationId xmlns:a16="http://schemas.microsoft.com/office/drawing/2014/main" id="{B65EA54B-1136-4A29-BE02-FEE8D6C50F1D}"/>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8" name="Picture 3" descr="LOGO PEMKOT.jpg">
          <a:extLst>
            <a:ext uri="{FF2B5EF4-FFF2-40B4-BE49-F238E27FC236}">
              <a16:creationId xmlns:a16="http://schemas.microsoft.com/office/drawing/2014/main" id="{EC7B48CA-62B7-43D1-93E8-09B5207AF2DE}"/>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79" name="Picture 3" descr="LOGO PEMKOT.jpg">
          <a:extLst>
            <a:ext uri="{FF2B5EF4-FFF2-40B4-BE49-F238E27FC236}">
              <a16:creationId xmlns:a16="http://schemas.microsoft.com/office/drawing/2014/main" id="{AE6465BE-C57D-42E1-ACC7-A619056E6418}"/>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80" name="Picture 3" descr="LOGO PEMKOT.jpg">
          <a:extLst>
            <a:ext uri="{FF2B5EF4-FFF2-40B4-BE49-F238E27FC236}">
              <a16:creationId xmlns:a16="http://schemas.microsoft.com/office/drawing/2014/main" id="{A40F5DF2-3BE7-4816-8FFB-4C1B63A9299D}"/>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81" name="Picture 3" descr="LOGO PEMKOT.jpg">
          <a:extLst>
            <a:ext uri="{FF2B5EF4-FFF2-40B4-BE49-F238E27FC236}">
              <a16:creationId xmlns:a16="http://schemas.microsoft.com/office/drawing/2014/main" id="{847DE008-FA4F-4FD1-A92F-95280D15F2D3}"/>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82" name="Picture 3" descr="LOGO PEMKOT.jpg">
          <a:extLst>
            <a:ext uri="{FF2B5EF4-FFF2-40B4-BE49-F238E27FC236}">
              <a16:creationId xmlns:a16="http://schemas.microsoft.com/office/drawing/2014/main" id="{BC29226F-A084-4FB0-89D8-14EE729EB123}"/>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83" name="Picture 3" descr="LOGO PEMKOT.jpg">
          <a:extLst>
            <a:ext uri="{FF2B5EF4-FFF2-40B4-BE49-F238E27FC236}">
              <a16:creationId xmlns:a16="http://schemas.microsoft.com/office/drawing/2014/main" id="{1B213715-14FE-4D4F-8B84-1E8038C42811}"/>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84" name="Picture 3" descr="LOGO PEMKOT.jpg">
          <a:extLst>
            <a:ext uri="{FF2B5EF4-FFF2-40B4-BE49-F238E27FC236}">
              <a16:creationId xmlns:a16="http://schemas.microsoft.com/office/drawing/2014/main" id="{7B0FF6E6-062A-411A-8C7C-0E33CDD8F986}"/>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85" name="Picture 3" descr="LOGO PEMKOT.jpg">
          <a:extLst>
            <a:ext uri="{FF2B5EF4-FFF2-40B4-BE49-F238E27FC236}">
              <a16:creationId xmlns:a16="http://schemas.microsoft.com/office/drawing/2014/main" id="{BA0D7175-44BA-4A1E-8103-308372668BB2}"/>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oneCellAnchor>
    <xdr:from>
      <xdr:col>1</xdr:col>
      <xdr:colOff>280872</xdr:colOff>
      <xdr:row>277</xdr:row>
      <xdr:rowOff>0</xdr:rowOff>
    </xdr:from>
    <xdr:ext cx="6384288" cy="7305"/>
    <xdr:pic>
      <xdr:nvPicPr>
        <xdr:cNvPr id="486" name="Picture 3" descr="LOGO PEMKOT.jpg">
          <a:extLst>
            <a:ext uri="{FF2B5EF4-FFF2-40B4-BE49-F238E27FC236}">
              <a16:creationId xmlns:a16="http://schemas.microsoft.com/office/drawing/2014/main" id="{0D1AD280-3184-43B0-93C3-BE7B9128EFB3}"/>
            </a:ext>
          </a:extLst>
        </xdr:cNvPr>
        <xdr:cNvPicPr>
          <a:picLocks noChangeAspect="1"/>
        </xdr:cNvPicPr>
      </xdr:nvPicPr>
      <xdr:blipFill>
        <a:blip xmlns:r="http://schemas.openxmlformats.org/officeDocument/2006/relationships" r:embed="rId1" cstate="print"/>
        <a:srcRect/>
        <a:stretch>
          <a:fillRect/>
        </a:stretch>
      </xdr:blipFill>
      <xdr:spPr>
        <a:xfrm>
          <a:off x="484072" y="44280667"/>
          <a:ext cx="6384288" cy="7305"/>
        </a:xfrm>
        <a:prstGeom prst="rect">
          <a:avLst/>
        </a:prstGeom>
        <a:noFill/>
        <a:ln w="9525">
          <a:noFill/>
          <a:miter lim="800000"/>
          <a:headEnd/>
          <a:tailEnd/>
        </a:ln>
      </xdr:spPr>
    </xdr:pic>
    <xdr:clientData/>
  </xdr:oneCellAnchor>
  <xdr:twoCellAnchor>
    <xdr:from>
      <xdr:col>1</xdr:col>
      <xdr:colOff>5291</xdr:colOff>
      <xdr:row>274</xdr:row>
      <xdr:rowOff>51858</xdr:rowOff>
    </xdr:from>
    <xdr:to>
      <xdr:col>3</xdr:col>
      <xdr:colOff>462491</xdr:colOff>
      <xdr:row>277</xdr:row>
      <xdr:rowOff>281516</xdr:rowOff>
    </xdr:to>
    <xdr:pic>
      <xdr:nvPicPr>
        <xdr:cNvPr id="487" name="Picture 2" descr="unnamed.png">
          <a:extLst>
            <a:ext uri="{FF2B5EF4-FFF2-40B4-BE49-F238E27FC236}">
              <a16:creationId xmlns:a16="http://schemas.microsoft.com/office/drawing/2014/main" id="{3304C5AD-375F-4E9E-9058-0D46FF30F43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7541" y="43676358"/>
          <a:ext cx="95461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332</xdr:row>
      <xdr:rowOff>0</xdr:rowOff>
    </xdr:from>
    <xdr:ext cx="6384288" cy="7305"/>
    <xdr:pic>
      <xdr:nvPicPr>
        <xdr:cNvPr id="488" name="Picture 3" descr="LOGO PEMKOT.jpg">
          <a:extLst>
            <a:ext uri="{FF2B5EF4-FFF2-40B4-BE49-F238E27FC236}">
              <a16:creationId xmlns:a16="http://schemas.microsoft.com/office/drawing/2014/main" id="{E64C75A3-AF14-425C-A29B-E807BB389DE4}"/>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89" name="Picture 3" descr="LOGO PEMKOT.jpg">
          <a:extLst>
            <a:ext uri="{FF2B5EF4-FFF2-40B4-BE49-F238E27FC236}">
              <a16:creationId xmlns:a16="http://schemas.microsoft.com/office/drawing/2014/main" id="{5DA01728-AAD7-4FC5-B568-B73B5D12AE7A}"/>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0" name="Picture 3" descr="LOGO PEMKOT.jpg">
          <a:extLst>
            <a:ext uri="{FF2B5EF4-FFF2-40B4-BE49-F238E27FC236}">
              <a16:creationId xmlns:a16="http://schemas.microsoft.com/office/drawing/2014/main" id="{6B4EA08B-61D4-4AA5-852C-C56B24A1A665}"/>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1" name="Picture 3" descr="LOGO PEMKOT.jpg">
          <a:extLst>
            <a:ext uri="{FF2B5EF4-FFF2-40B4-BE49-F238E27FC236}">
              <a16:creationId xmlns:a16="http://schemas.microsoft.com/office/drawing/2014/main" id="{AAECAE5E-0EF4-41CA-96D7-43B9315E02B5}"/>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2" name="Picture 3" descr="LOGO PEMKOT.jpg">
          <a:extLst>
            <a:ext uri="{FF2B5EF4-FFF2-40B4-BE49-F238E27FC236}">
              <a16:creationId xmlns:a16="http://schemas.microsoft.com/office/drawing/2014/main" id="{4878EF24-75D3-4AA9-9D12-8ED4C45011B6}"/>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3" name="Picture 3" descr="LOGO PEMKOT.jpg">
          <a:extLst>
            <a:ext uri="{FF2B5EF4-FFF2-40B4-BE49-F238E27FC236}">
              <a16:creationId xmlns:a16="http://schemas.microsoft.com/office/drawing/2014/main" id="{545576FF-1D56-401B-9F2E-6D907BB15E43}"/>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4" name="Picture 3" descr="LOGO PEMKOT.jpg">
          <a:extLst>
            <a:ext uri="{FF2B5EF4-FFF2-40B4-BE49-F238E27FC236}">
              <a16:creationId xmlns:a16="http://schemas.microsoft.com/office/drawing/2014/main" id="{52859820-2BF2-434E-887C-10A5F058DE41}"/>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5" name="Picture 3" descr="LOGO PEMKOT.jpg">
          <a:extLst>
            <a:ext uri="{FF2B5EF4-FFF2-40B4-BE49-F238E27FC236}">
              <a16:creationId xmlns:a16="http://schemas.microsoft.com/office/drawing/2014/main" id="{24389D9C-EB2F-44E1-90DE-4B7DFBDCD6E2}"/>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6" name="Picture 3" descr="LOGO PEMKOT.jpg">
          <a:extLst>
            <a:ext uri="{FF2B5EF4-FFF2-40B4-BE49-F238E27FC236}">
              <a16:creationId xmlns:a16="http://schemas.microsoft.com/office/drawing/2014/main" id="{05A5CC0F-5433-4DF9-9BC4-80F939C91BA6}"/>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7" name="Picture 3" descr="LOGO PEMKOT.jpg">
          <a:extLst>
            <a:ext uri="{FF2B5EF4-FFF2-40B4-BE49-F238E27FC236}">
              <a16:creationId xmlns:a16="http://schemas.microsoft.com/office/drawing/2014/main" id="{7488B273-952D-4F2B-A49C-0587CA4734ED}"/>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8" name="Picture 3" descr="LOGO PEMKOT.jpg">
          <a:extLst>
            <a:ext uri="{FF2B5EF4-FFF2-40B4-BE49-F238E27FC236}">
              <a16:creationId xmlns:a16="http://schemas.microsoft.com/office/drawing/2014/main" id="{A73DB176-0D13-44A3-86EF-0AEFAE959162}"/>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499" name="Picture 3" descr="LOGO PEMKOT.jpg">
          <a:extLst>
            <a:ext uri="{FF2B5EF4-FFF2-40B4-BE49-F238E27FC236}">
              <a16:creationId xmlns:a16="http://schemas.microsoft.com/office/drawing/2014/main" id="{5BF05131-3B89-46CC-BEA9-2646FA4B85C4}"/>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0" name="Picture 3" descr="LOGO PEMKOT.jpg">
          <a:extLst>
            <a:ext uri="{FF2B5EF4-FFF2-40B4-BE49-F238E27FC236}">
              <a16:creationId xmlns:a16="http://schemas.microsoft.com/office/drawing/2014/main" id="{CF9AE8E6-392F-409F-9B8E-46181B4B0B88}"/>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1" name="Picture 3" descr="LOGO PEMKOT.jpg">
          <a:extLst>
            <a:ext uri="{FF2B5EF4-FFF2-40B4-BE49-F238E27FC236}">
              <a16:creationId xmlns:a16="http://schemas.microsoft.com/office/drawing/2014/main" id="{88DDBE9A-8046-4921-AD95-5FB36F9A4100}"/>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2" name="Picture 3" descr="LOGO PEMKOT.jpg">
          <a:extLst>
            <a:ext uri="{FF2B5EF4-FFF2-40B4-BE49-F238E27FC236}">
              <a16:creationId xmlns:a16="http://schemas.microsoft.com/office/drawing/2014/main" id="{B77215E2-BBAA-4CC4-9D30-92A0F69AAE9F}"/>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3" name="Picture 3" descr="LOGO PEMKOT.jpg">
          <a:extLst>
            <a:ext uri="{FF2B5EF4-FFF2-40B4-BE49-F238E27FC236}">
              <a16:creationId xmlns:a16="http://schemas.microsoft.com/office/drawing/2014/main" id="{E17BA7C1-D1AE-4379-B810-AB58817C98AD}"/>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4" name="Picture 3" descr="LOGO PEMKOT.jpg">
          <a:extLst>
            <a:ext uri="{FF2B5EF4-FFF2-40B4-BE49-F238E27FC236}">
              <a16:creationId xmlns:a16="http://schemas.microsoft.com/office/drawing/2014/main" id="{24C402D8-A409-450A-9A28-CBB2C4AF31E3}"/>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5" name="Picture 3" descr="LOGO PEMKOT.jpg">
          <a:extLst>
            <a:ext uri="{FF2B5EF4-FFF2-40B4-BE49-F238E27FC236}">
              <a16:creationId xmlns:a16="http://schemas.microsoft.com/office/drawing/2014/main" id="{3AB9C789-A9D5-44E5-9FEA-1BE535536B95}"/>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6" name="Picture 3" descr="LOGO PEMKOT.jpg">
          <a:extLst>
            <a:ext uri="{FF2B5EF4-FFF2-40B4-BE49-F238E27FC236}">
              <a16:creationId xmlns:a16="http://schemas.microsoft.com/office/drawing/2014/main" id="{C662D732-E4C0-4FA4-AA08-0373CEF7EF23}"/>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7" name="Picture 3" descr="LOGO PEMKOT.jpg">
          <a:extLst>
            <a:ext uri="{FF2B5EF4-FFF2-40B4-BE49-F238E27FC236}">
              <a16:creationId xmlns:a16="http://schemas.microsoft.com/office/drawing/2014/main" id="{D8753DB2-350D-484A-8440-363ED79459E2}"/>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8" name="Picture 3" descr="LOGO PEMKOT.jpg">
          <a:extLst>
            <a:ext uri="{FF2B5EF4-FFF2-40B4-BE49-F238E27FC236}">
              <a16:creationId xmlns:a16="http://schemas.microsoft.com/office/drawing/2014/main" id="{A6764E30-7CE5-4647-8713-38AC37CC68A0}"/>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09" name="Picture 3" descr="LOGO PEMKOT.jpg">
          <a:extLst>
            <a:ext uri="{FF2B5EF4-FFF2-40B4-BE49-F238E27FC236}">
              <a16:creationId xmlns:a16="http://schemas.microsoft.com/office/drawing/2014/main" id="{8456B483-FF49-416F-8995-06A3ECC1BCAA}"/>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0" name="Picture 3" descr="LOGO PEMKOT.jpg">
          <a:extLst>
            <a:ext uri="{FF2B5EF4-FFF2-40B4-BE49-F238E27FC236}">
              <a16:creationId xmlns:a16="http://schemas.microsoft.com/office/drawing/2014/main" id="{DB9FDC90-A19D-4927-914A-1FDE6DCA3130}"/>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1" name="Picture 3" descr="LOGO PEMKOT.jpg">
          <a:extLst>
            <a:ext uri="{FF2B5EF4-FFF2-40B4-BE49-F238E27FC236}">
              <a16:creationId xmlns:a16="http://schemas.microsoft.com/office/drawing/2014/main" id="{746882BC-FC3B-4C42-924C-5BB53E27B631}"/>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2" name="Picture 3" descr="LOGO PEMKOT.jpg">
          <a:extLst>
            <a:ext uri="{FF2B5EF4-FFF2-40B4-BE49-F238E27FC236}">
              <a16:creationId xmlns:a16="http://schemas.microsoft.com/office/drawing/2014/main" id="{24E17712-2F1B-411F-A587-5878BE9B7204}"/>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3" name="Picture 3" descr="LOGO PEMKOT.jpg">
          <a:extLst>
            <a:ext uri="{FF2B5EF4-FFF2-40B4-BE49-F238E27FC236}">
              <a16:creationId xmlns:a16="http://schemas.microsoft.com/office/drawing/2014/main" id="{64D6D397-F73D-49E2-9C75-936EB919A8EF}"/>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4" name="Picture 3" descr="LOGO PEMKOT.jpg">
          <a:extLst>
            <a:ext uri="{FF2B5EF4-FFF2-40B4-BE49-F238E27FC236}">
              <a16:creationId xmlns:a16="http://schemas.microsoft.com/office/drawing/2014/main" id="{184C35FF-FBC4-4008-97A8-60D76FF9DABC}"/>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5" name="Picture 3" descr="LOGO PEMKOT.jpg">
          <a:extLst>
            <a:ext uri="{FF2B5EF4-FFF2-40B4-BE49-F238E27FC236}">
              <a16:creationId xmlns:a16="http://schemas.microsoft.com/office/drawing/2014/main" id="{25CD8152-4581-4776-9F29-A9BC3FC8F26C}"/>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6" name="Picture 3" descr="LOGO PEMKOT.jpg">
          <a:extLst>
            <a:ext uri="{FF2B5EF4-FFF2-40B4-BE49-F238E27FC236}">
              <a16:creationId xmlns:a16="http://schemas.microsoft.com/office/drawing/2014/main" id="{39695AB5-C0C2-4282-ADAD-C67BCD6E3C35}"/>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7" name="Picture 3" descr="LOGO PEMKOT.jpg">
          <a:extLst>
            <a:ext uri="{FF2B5EF4-FFF2-40B4-BE49-F238E27FC236}">
              <a16:creationId xmlns:a16="http://schemas.microsoft.com/office/drawing/2014/main" id="{29BF3558-C75C-4A40-BAC9-BE83F0ACADAD}"/>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8" name="Picture 3" descr="LOGO PEMKOT.jpg">
          <a:extLst>
            <a:ext uri="{FF2B5EF4-FFF2-40B4-BE49-F238E27FC236}">
              <a16:creationId xmlns:a16="http://schemas.microsoft.com/office/drawing/2014/main" id="{6330FB86-5AC0-439B-8F50-95720403B8CF}"/>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19" name="Picture 3" descr="LOGO PEMKOT.jpg">
          <a:extLst>
            <a:ext uri="{FF2B5EF4-FFF2-40B4-BE49-F238E27FC236}">
              <a16:creationId xmlns:a16="http://schemas.microsoft.com/office/drawing/2014/main" id="{42F7B33A-61F5-44A2-B0B3-6159044AF6EF}"/>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20" name="Picture 3" descr="LOGO PEMKOT.jpg">
          <a:extLst>
            <a:ext uri="{FF2B5EF4-FFF2-40B4-BE49-F238E27FC236}">
              <a16:creationId xmlns:a16="http://schemas.microsoft.com/office/drawing/2014/main" id="{3E3B7FCF-302D-4C00-82C2-8FB82C827C0B}"/>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21" name="Picture 3" descr="LOGO PEMKOT.jpg">
          <a:extLst>
            <a:ext uri="{FF2B5EF4-FFF2-40B4-BE49-F238E27FC236}">
              <a16:creationId xmlns:a16="http://schemas.microsoft.com/office/drawing/2014/main" id="{5155FB83-1A29-4343-8845-1182C9F3B08A}"/>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22" name="Picture 3" descr="LOGO PEMKOT.jpg">
          <a:extLst>
            <a:ext uri="{FF2B5EF4-FFF2-40B4-BE49-F238E27FC236}">
              <a16:creationId xmlns:a16="http://schemas.microsoft.com/office/drawing/2014/main" id="{F0F015BA-0E82-457C-BED2-591586938BF3}"/>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23" name="Picture 3" descr="LOGO PEMKOT.jpg">
          <a:extLst>
            <a:ext uri="{FF2B5EF4-FFF2-40B4-BE49-F238E27FC236}">
              <a16:creationId xmlns:a16="http://schemas.microsoft.com/office/drawing/2014/main" id="{BB5346D7-01F9-43F0-A796-956322B763B5}"/>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oneCellAnchor>
    <xdr:from>
      <xdr:col>1</xdr:col>
      <xdr:colOff>280872</xdr:colOff>
      <xdr:row>332</xdr:row>
      <xdr:rowOff>0</xdr:rowOff>
    </xdr:from>
    <xdr:ext cx="6384288" cy="7305"/>
    <xdr:pic>
      <xdr:nvPicPr>
        <xdr:cNvPr id="524" name="Picture 3" descr="LOGO PEMKOT.jpg">
          <a:extLst>
            <a:ext uri="{FF2B5EF4-FFF2-40B4-BE49-F238E27FC236}">
              <a16:creationId xmlns:a16="http://schemas.microsoft.com/office/drawing/2014/main" id="{1C3CD4CC-F80E-49A3-91FF-B0D849E16ED6}"/>
            </a:ext>
          </a:extLst>
        </xdr:cNvPr>
        <xdr:cNvPicPr>
          <a:picLocks noChangeAspect="1"/>
        </xdr:cNvPicPr>
      </xdr:nvPicPr>
      <xdr:blipFill>
        <a:blip xmlns:r="http://schemas.openxmlformats.org/officeDocument/2006/relationships" r:embed="rId1" cstate="print"/>
        <a:srcRect/>
        <a:stretch>
          <a:fillRect/>
        </a:stretch>
      </xdr:blipFill>
      <xdr:spPr>
        <a:xfrm>
          <a:off x="484072" y="55012167"/>
          <a:ext cx="6384288" cy="7305"/>
        </a:xfrm>
        <a:prstGeom prst="rect">
          <a:avLst/>
        </a:prstGeom>
        <a:noFill/>
        <a:ln w="9525">
          <a:noFill/>
          <a:miter lim="800000"/>
          <a:headEnd/>
          <a:tailEnd/>
        </a:ln>
      </xdr:spPr>
    </xdr:pic>
    <xdr:clientData/>
  </xdr:oneCellAnchor>
  <xdr:twoCellAnchor>
    <xdr:from>
      <xdr:col>1</xdr:col>
      <xdr:colOff>5291</xdr:colOff>
      <xdr:row>329</xdr:row>
      <xdr:rowOff>51858</xdr:rowOff>
    </xdr:from>
    <xdr:to>
      <xdr:col>3</xdr:col>
      <xdr:colOff>462491</xdr:colOff>
      <xdr:row>332</xdr:row>
      <xdr:rowOff>281516</xdr:rowOff>
    </xdr:to>
    <xdr:pic>
      <xdr:nvPicPr>
        <xdr:cNvPr id="525" name="Picture 2" descr="unnamed.png">
          <a:extLst>
            <a:ext uri="{FF2B5EF4-FFF2-40B4-BE49-F238E27FC236}">
              <a16:creationId xmlns:a16="http://schemas.microsoft.com/office/drawing/2014/main" id="{1458E709-BE85-4AC2-A9F4-5DFE48BBD0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7541" y="54407858"/>
          <a:ext cx="95461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386</xdr:row>
      <xdr:rowOff>0</xdr:rowOff>
    </xdr:from>
    <xdr:ext cx="6384288" cy="7305"/>
    <xdr:pic>
      <xdr:nvPicPr>
        <xdr:cNvPr id="526" name="Picture 3" descr="LOGO PEMKOT.jpg">
          <a:extLst>
            <a:ext uri="{FF2B5EF4-FFF2-40B4-BE49-F238E27FC236}">
              <a16:creationId xmlns:a16="http://schemas.microsoft.com/office/drawing/2014/main" id="{3EEB0964-B6E2-4AF7-B989-64A9F200A02D}"/>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27" name="Picture 3" descr="LOGO PEMKOT.jpg">
          <a:extLst>
            <a:ext uri="{FF2B5EF4-FFF2-40B4-BE49-F238E27FC236}">
              <a16:creationId xmlns:a16="http://schemas.microsoft.com/office/drawing/2014/main" id="{83B72178-200C-4199-86F8-6C96D11D3D16}"/>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28" name="Picture 3" descr="LOGO PEMKOT.jpg">
          <a:extLst>
            <a:ext uri="{FF2B5EF4-FFF2-40B4-BE49-F238E27FC236}">
              <a16:creationId xmlns:a16="http://schemas.microsoft.com/office/drawing/2014/main" id="{B541FFFC-CFBF-460A-BE8D-CFD8B64945DA}"/>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29" name="Picture 3" descr="LOGO PEMKOT.jpg">
          <a:extLst>
            <a:ext uri="{FF2B5EF4-FFF2-40B4-BE49-F238E27FC236}">
              <a16:creationId xmlns:a16="http://schemas.microsoft.com/office/drawing/2014/main" id="{5A22D6DF-9DEE-49BB-8613-A3EAF126FE90}"/>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0" name="Picture 3" descr="LOGO PEMKOT.jpg">
          <a:extLst>
            <a:ext uri="{FF2B5EF4-FFF2-40B4-BE49-F238E27FC236}">
              <a16:creationId xmlns:a16="http://schemas.microsoft.com/office/drawing/2014/main" id="{94E7E7B4-FE21-4892-9327-FB2676D70275}"/>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1" name="Picture 3" descr="LOGO PEMKOT.jpg">
          <a:extLst>
            <a:ext uri="{FF2B5EF4-FFF2-40B4-BE49-F238E27FC236}">
              <a16:creationId xmlns:a16="http://schemas.microsoft.com/office/drawing/2014/main" id="{51D9CC7C-2D3F-4F2C-A6FF-E698F86365BD}"/>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2" name="Picture 3" descr="LOGO PEMKOT.jpg">
          <a:extLst>
            <a:ext uri="{FF2B5EF4-FFF2-40B4-BE49-F238E27FC236}">
              <a16:creationId xmlns:a16="http://schemas.microsoft.com/office/drawing/2014/main" id="{D61A0C7F-6791-470A-8BDD-356BD8B0C20B}"/>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3" name="Picture 3" descr="LOGO PEMKOT.jpg">
          <a:extLst>
            <a:ext uri="{FF2B5EF4-FFF2-40B4-BE49-F238E27FC236}">
              <a16:creationId xmlns:a16="http://schemas.microsoft.com/office/drawing/2014/main" id="{274020F0-D199-4F3B-99F4-0EB6707D8CFD}"/>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4" name="Picture 3" descr="LOGO PEMKOT.jpg">
          <a:extLst>
            <a:ext uri="{FF2B5EF4-FFF2-40B4-BE49-F238E27FC236}">
              <a16:creationId xmlns:a16="http://schemas.microsoft.com/office/drawing/2014/main" id="{7EA0DF7C-1109-4043-B79D-35EAAD6C3475}"/>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5" name="Picture 3" descr="LOGO PEMKOT.jpg">
          <a:extLst>
            <a:ext uri="{FF2B5EF4-FFF2-40B4-BE49-F238E27FC236}">
              <a16:creationId xmlns:a16="http://schemas.microsoft.com/office/drawing/2014/main" id="{74776DD2-9761-4F72-B03E-163DC659EF9D}"/>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6" name="Picture 3" descr="LOGO PEMKOT.jpg">
          <a:extLst>
            <a:ext uri="{FF2B5EF4-FFF2-40B4-BE49-F238E27FC236}">
              <a16:creationId xmlns:a16="http://schemas.microsoft.com/office/drawing/2014/main" id="{5BD862A8-F044-4DB2-98F2-450FD6B3A2CA}"/>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7" name="Picture 3" descr="LOGO PEMKOT.jpg">
          <a:extLst>
            <a:ext uri="{FF2B5EF4-FFF2-40B4-BE49-F238E27FC236}">
              <a16:creationId xmlns:a16="http://schemas.microsoft.com/office/drawing/2014/main" id="{ECF3C4E4-BF63-491A-8EA5-DCB1C54FEA44}"/>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8" name="Picture 3" descr="LOGO PEMKOT.jpg">
          <a:extLst>
            <a:ext uri="{FF2B5EF4-FFF2-40B4-BE49-F238E27FC236}">
              <a16:creationId xmlns:a16="http://schemas.microsoft.com/office/drawing/2014/main" id="{47291265-D2C4-4A23-8C7E-03E958424334}"/>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39" name="Picture 3" descr="LOGO PEMKOT.jpg">
          <a:extLst>
            <a:ext uri="{FF2B5EF4-FFF2-40B4-BE49-F238E27FC236}">
              <a16:creationId xmlns:a16="http://schemas.microsoft.com/office/drawing/2014/main" id="{636E21C2-7B66-49F6-B1AD-6567DA874036}"/>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0" name="Picture 3" descr="LOGO PEMKOT.jpg">
          <a:extLst>
            <a:ext uri="{FF2B5EF4-FFF2-40B4-BE49-F238E27FC236}">
              <a16:creationId xmlns:a16="http://schemas.microsoft.com/office/drawing/2014/main" id="{FDE662FE-0DDF-49F8-9C88-85E8C60F4FEB}"/>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1" name="Picture 3" descr="LOGO PEMKOT.jpg">
          <a:extLst>
            <a:ext uri="{FF2B5EF4-FFF2-40B4-BE49-F238E27FC236}">
              <a16:creationId xmlns:a16="http://schemas.microsoft.com/office/drawing/2014/main" id="{8B6ABA6D-6615-4E6C-ABFC-F2E554994453}"/>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2" name="Picture 3" descr="LOGO PEMKOT.jpg">
          <a:extLst>
            <a:ext uri="{FF2B5EF4-FFF2-40B4-BE49-F238E27FC236}">
              <a16:creationId xmlns:a16="http://schemas.microsoft.com/office/drawing/2014/main" id="{3B95F123-D03F-47AB-885F-C3F4C83C3DC1}"/>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3" name="Picture 3" descr="LOGO PEMKOT.jpg">
          <a:extLst>
            <a:ext uri="{FF2B5EF4-FFF2-40B4-BE49-F238E27FC236}">
              <a16:creationId xmlns:a16="http://schemas.microsoft.com/office/drawing/2014/main" id="{F9FA16AE-AF93-43FB-BAB6-8EA3C837683F}"/>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4" name="Picture 3" descr="LOGO PEMKOT.jpg">
          <a:extLst>
            <a:ext uri="{FF2B5EF4-FFF2-40B4-BE49-F238E27FC236}">
              <a16:creationId xmlns:a16="http://schemas.microsoft.com/office/drawing/2014/main" id="{3EBDF4AB-E4B5-4BB5-BBBF-2C1562FA570E}"/>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5" name="Picture 3" descr="LOGO PEMKOT.jpg">
          <a:extLst>
            <a:ext uri="{FF2B5EF4-FFF2-40B4-BE49-F238E27FC236}">
              <a16:creationId xmlns:a16="http://schemas.microsoft.com/office/drawing/2014/main" id="{C11B2B5D-0CB8-4984-9100-0EBEBC551291}"/>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6" name="Picture 3" descr="LOGO PEMKOT.jpg">
          <a:extLst>
            <a:ext uri="{FF2B5EF4-FFF2-40B4-BE49-F238E27FC236}">
              <a16:creationId xmlns:a16="http://schemas.microsoft.com/office/drawing/2014/main" id="{4646D184-0B8C-4694-A341-AFA10570CF19}"/>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7" name="Picture 3" descr="LOGO PEMKOT.jpg">
          <a:extLst>
            <a:ext uri="{FF2B5EF4-FFF2-40B4-BE49-F238E27FC236}">
              <a16:creationId xmlns:a16="http://schemas.microsoft.com/office/drawing/2014/main" id="{0A28D84D-1D71-4D9F-87B3-24A88B820D9F}"/>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8" name="Picture 3" descr="LOGO PEMKOT.jpg">
          <a:extLst>
            <a:ext uri="{FF2B5EF4-FFF2-40B4-BE49-F238E27FC236}">
              <a16:creationId xmlns:a16="http://schemas.microsoft.com/office/drawing/2014/main" id="{4D1E08EF-AEE8-4BDC-BC4B-5C6B64D80F24}"/>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49" name="Picture 3" descr="LOGO PEMKOT.jpg">
          <a:extLst>
            <a:ext uri="{FF2B5EF4-FFF2-40B4-BE49-F238E27FC236}">
              <a16:creationId xmlns:a16="http://schemas.microsoft.com/office/drawing/2014/main" id="{E74CC3D0-1C50-46D2-942F-05591F6FF826}"/>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0" name="Picture 3" descr="LOGO PEMKOT.jpg">
          <a:extLst>
            <a:ext uri="{FF2B5EF4-FFF2-40B4-BE49-F238E27FC236}">
              <a16:creationId xmlns:a16="http://schemas.microsoft.com/office/drawing/2014/main" id="{BA1BF594-BC2A-436F-98C0-510D38D9642B}"/>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1" name="Picture 3" descr="LOGO PEMKOT.jpg">
          <a:extLst>
            <a:ext uri="{FF2B5EF4-FFF2-40B4-BE49-F238E27FC236}">
              <a16:creationId xmlns:a16="http://schemas.microsoft.com/office/drawing/2014/main" id="{075E6CD8-D9AB-433D-9154-62ECFEBE09C2}"/>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2" name="Picture 3" descr="LOGO PEMKOT.jpg">
          <a:extLst>
            <a:ext uri="{FF2B5EF4-FFF2-40B4-BE49-F238E27FC236}">
              <a16:creationId xmlns:a16="http://schemas.microsoft.com/office/drawing/2014/main" id="{0D25AA3E-2C1C-43F3-A522-C61787DC618D}"/>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3" name="Picture 3" descr="LOGO PEMKOT.jpg">
          <a:extLst>
            <a:ext uri="{FF2B5EF4-FFF2-40B4-BE49-F238E27FC236}">
              <a16:creationId xmlns:a16="http://schemas.microsoft.com/office/drawing/2014/main" id="{56BCF59E-872A-4F00-B0B5-821C1FC7E3B5}"/>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4" name="Picture 3" descr="LOGO PEMKOT.jpg">
          <a:extLst>
            <a:ext uri="{FF2B5EF4-FFF2-40B4-BE49-F238E27FC236}">
              <a16:creationId xmlns:a16="http://schemas.microsoft.com/office/drawing/2014/main" id="{B5647463-C5FF-4746-AD63-8E00BD76B813}"/>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5" name="Picture 3" descr="LOGO PEMKOT.jpg">
          <a:extLst>
            <a:ext uri="{FF2B5EF4-FFF2-40B4-BE49-F238E27FC236}">
              <a16:creationId xmlns:a16="http://schemas.microsoft.com/office/drawing/2014/main" id="{031A889E-52E6-4B94-85B7-AC7BD06D2930}"/>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6" name="Picture 3" descr="LOGO PEMKOT.jpg">
          <a:extLst>
            <a:ext uri="{FF2B5EF4-FFF2-40B4-BE49-F238E27FC236}">
              <a16:creationId xmlns:a16="http://schemas.microsoft.com/office/drawing/2014/main" id="{C4A4A3EF-5AF4-4762-8D34-7601AA0A750D}"/>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7" name="Picture 3" descr="LOGO PEMKOT.jpg">
          <a:extLst>
            <a:ext uri="{FF2B5EF4-FFF2-40B4-BE49-F238E27FC236}">
              <a16:creationId xmlns:a16="http://schemas.microsoft.com/office/drawing/2014/main" id="{65AE562E-D686-415F-BF9F-F94BFCC2E673}"/>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8" name="Picture 3" descr="LOGO PEMKOT.jpg">
          <a:extLst>
            <a:ext uri="{FF2B5EF4-FFF2-40B4-BE49-F238E27FC236}">
              <a16:creationId xmlns:a16="http://schemas.microsoft.com/office/drawing/2014/main" id="{A9F780F9-514E-4D15-94CE-C29F71F16095}"/>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59" name="Picture 3" descr="LOGO PEMKOT.jpg">
          <a:extLst>
            <a:ext uri="{FF2B5EF4-FFF2-40B4-BE49-F238E27FC236}">
              <a16:creationId xmlns:a16="http://schemas.microsoft.com/office/drawing/2014/main" id="{829C26B4-5EA6-4659-BB10-5526068602B1}"/>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60" name="Picture 3" descr="LOGO PEMKOT.jpg">
          <a:extLst>
            <a:ext uri="{FF2B5EF4-FFF2-40B4-BE49-F238E27FC236}">
              <a16:creationId xmlns:a16="http://schemas.microsoft.com/office/drawing/2014/main" id="{FE1647CD-F6F5-4D4E-B800-3215B6B62BBB}"/>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61" name="Picture 3" descr="LOGO PEMKOT.jpg">
          <a:extLst>
            <a:ext uri="{FF2B5EF4-FFF2-40B4-BE49-F238E27FC236}">
              <a16:creationId xmlns:a16="http://schemas.microsoft.com/office/drawing/2014/main" id="{9FD294C7-2559-4565-9A4B-356D65B5825E}"/>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oneCellAnchor>
    <xdr:from>
      <xdr:col>1</xdr:col>
      <xdr:colOff>280872</xdr:colOff>
      <xdr:row>386</xdr:row>
      <xdr:rowOff>0</xdr:rowOff>
    </xdr:from>
    <xdr:ext cx="6384288" cy="7305"/>
    <xdr:pic>
      <xdr:nvPicPr>
        <xdr:cNvPr id="562" name="Picture 3" descr="LOGO PEMKOT.jpg">
          <a:extLst>
            <a:ext uri="{FF2B5EF4-FFF2-40B4-BE49-F238E27FC236}">
              <a16:creationId xmlns:a16="http://schemas.microsoft.com/office/drawing/2014/main" id="{1C7CB418-264F-4AFD-AE4D-46812785A8DB}"/>
            </a:ext>
          </a:extLst>
        </xdr:cNvPr>
        <xdr:cNvPicPr>
          <a:picLocks noChangeAspect="1"/>
        </xdr:cNvPicPr>
      </xdr:nvPicPr>
      <xdr:blipFill>
        <a:blip xmlns:r="http://schemas.openxmlformats.org/officeDocument/2006/relationships" r:embed="rId1" cstate="print"/>
        <a:srcRect/>
        <a:stretch>
          <a:fillRect/>
        </a:stretch>
      </xdr:blipFill>
      <xdr:spPr>
        <a:xfrm>
          <a:off x="484072" y="65934167"/>
          <a:ext cx="6384288" cy="7305"/>
        </a:xfrm>
        <a:prstGeom prst="rect">
          <a:avLst/>
        </a:prstGeom>
        <a:noFill/>
        <a:ln w="9525">
          <a:noFill/>
          <a:miter lim="800000"/>
          <a:headEnd/>
          <a:tailEnd/>
        </a:ln>
      </xdr:spPr>
    </xdr:pic>
    <xdr:clientData/>
  </xdr:oneCellAnchor>
  <xdr:twoCellAnchor>
    <xdr:from>
      <xdr:col>1</xdr:col>
      <xdr:colOff>5291</xdr:colOff>
      <xdr:row>383</xdr:row>
      <xdr:rowOff>51858</xdr:rowOff>
    </xdr:from>
    <xdr:to>
      <xdr:col>3</xdr:col>
      <xdr:colOff>462491</xdr:colOff>
      <xdr:row>386</xdr:row>
      <xdr:rowOff>281516</xdr:rowOff>
    </xdr:to>
    <xdr:pic>
      <xdr:nvPicPr>
        <xdr:cNvPr id="563" name="Picture 2" descr="unnamed.png">
          <a:extLst>
            <a:ext uri="{FF2B5EF4-FFF2-40B4-BE49-F238E27FC236}">
              <a16:creationId xmlns:a16="http://schemas.microsoft.com/office/drawing/2014/main" id="{495EE00D-F8CF-4BB4-B997-E7FEB966451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7541" y="65329858"/>
          <a:ext cx="95461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440</xdr:row>
      <xdr:rowOff>0</xdr:rowOff>
    </xdr:from>
    <xdr:ext cx="6384288" cy="7305"/>
    <xdr:pic>
      <xdr:nvPicPr>
        <xdr:cNvPr id="564" name="Picture 3" descr="LOGO PEMKOT.jpg">
          <a:extLst>
            <a:ext uri="{FF2B5EF4-FFF2-40B4-BE49-F238E27FC236}">
              <a16:creationId xmlns:a16="http://schemas.microsoft.com/office/drawing/2014/main" id="{757A28EA-DFE2-4754-8093-7D3B688424D3}"/>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65" name="Picture 3" descr="LOGO PEMKOT.jpg">
          <a:extLst>
            <a:ext uri="{FF2B5EF4-FFF2-40B4-BE49-F238E27FC236}">
              <a16:creationId xmlns:a16="http://schemas.microsoft.com/office/drawing/2014/main" id="{B4BE4EB0-09B0-4167-88B6-E83D3FB90A02}"/>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66" name="Picture 3" descr="LOGO PEMKOT.jpg">
          <a:extLst>
            <a:ext uri="{FF2B5EF4-FFF2-40B4-BE49-F238E27FC236}">
              <a16:creationId xmlns:a16="http://schemas.microsoft.com/office/drawing/2014/main" id="{01F1897B-342E-4A4C-8469-7995F5D325A3}"/>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67" name="Picture 3" descr="LOGO PEMKOT.jpg">
          <a:extLst>
            <a:ext uri="{FF2B5EF4-FFF2-40B4-BE49-F238E27FC236}">
              <a16:creationId xmlns:a16="http://schemas.microsoft.com/office/drawing/2014/main" id="{1D1096D7-CF84-48C0-949E-427A603C4DCE}"/>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68" name="Picture 3" descr="LOGO PEMKOT.jpg">
          <a:extLst>
            <a:ext uri="{FF2B5EF4-FFF2-40B4-BE49-F238E27FC236}">
              <a16:creationId xmlns:a16="http://schemas.microsoft.com/office/drawing/2014/main" id="{0192E74D-53D3-45D8-8566-D57A78653901}"/>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69" name="Picture 3" descr="LOGO PEMKOT.jpg">
          <a:extLst>
            <a:ext uri="{FF2B5EF4-FFF2-40B4-BE49-F238E27FC236}">
              <a16:creationId xmlns:a16="http://schemas.microsoft.com/office/drawing/2014/main" id="{D8A5A4AC-D0B1-4A75-84AC-A1409C4C04B4}"/>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0" name="Picture 3" descr="LOGO PEMKOT.jpg">
          <a:extLst>
            <a:ext uri="{FF2B5EF4-FFF2-40B4-BE49-F238E27FC236}">
              <a16:creationId xmlns:a16="http://schemas.microsoft.com/office/drawing/2014/main" id="{AC8FD87C-CF37-4E2A-B2CC-9B3379B5B910}"/>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1" name="Picture 3" descr="LOGO PEMKOT.jpg">
          <a:extLst>
            <a:ext uri="{FF2B5EF4-FFF2-40B4-BE49-F238E27FC236}">
              <a16:creationId xmlns:a16="http://schemas.microsoft.com/office/drawing/2014/main" id="{D701A6E5-B146-49DB-BCC2-4C50CF74049D}"/>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2" name="Picture 3" descr="LOGO PEMKOT.jpg">
          <a:extLst>
            <a:ext uri="{FF2B5EF4-FFF2-40B4-BE49-F238E27FC236}">
              <a16:creationId xmlns:a16="http://schemas.microsoft.com/office/drawing/2014/main" id="{D80DF03A-2C96-4F5B-90B9-AF908ED908DB}"/>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3" name="Picture 3" descr="LOGO PEMKOT.jpg">
          <a:extLst>
            <a:ext uri="{FF2B5EF4-FFF2-40B4-BE49-F238E27FC236}">
              <a16:creationId xmlns:a16="http://schemas.microsoft.com/office/drawing/2014/main" id="{CA3639AE-C557-4FAB-8488-E1DFA0FDAC4F}"/>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4" name="Picture 3" descr="LOGO PEMKOT.jpg">
          <a:extLst>
            <a:ext uri="{FF2B5EF4-FFF2-40B4-BE49-F238E27FC236}">
              <a16:creationId xmlns:a16="http://schemas.microsoft.com/office/drawing/2014/main" id="{885DFEFA-840F-4A20-8BD7-B4CA0E6DA468}"/>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5" name="Picture 3" descr="LOGO PEMKOT.jpg">
          <a:extLst>
            <a:ext uri="{FF2B5EF4-FFF2-40B4-BE49-F238E27FC236}">
              <a16:creationId xmlns:a16="http://schemas.microsoft.com/office/drawing/2014/main" id="{30FE6224-ABC2-4A76-A172-B6374062C1CB}"/>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6" name="Picture 3" descr="LOGO PEMKOT.jpg">
          <a:extLst>
            <a:ext uri="{FF2B5EF4-FFF2-40B4-BE49-F238E27FC236}">
              <a16:creationId xmlns:a16="http://schemas.microsoft.com/office/drawing/2014/main" id="{C60B3A89-039C-4F59-823A-F7E9DFFB0CE3}"/>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7" name="Picture 3" descr="LOGO PEMKOT.jpg">
          <a:extLst>
            <a:ext uri="{FF2B5EF4-FFF2-40B4-BE49-F238E27FC236}">
              <a16:creationId xmlns:a16="http://schemas.microsoft.com/office/drawing/2014/main" id="{37A7575E-7070-43BF-A741-903241F0E0A4}"/>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8" name="Picture 3" descr="LOGO PEMKOT.jpg">
          <a:extLst>
            <a:ext uri="{FF2B5EF4-FFF2-40B4-BE49-F238E27FC236}">
              <a16:creationId xmlns:a16="http://schemas.microsoft.com/office/drawing/2014/main" id="{596F9450-4EF0-4B7F-9181-FA82AB9FCE3D}"/>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79" name="Picture 3" descr="LOGO PEMKOT.jpg">
          <a:extLst>
            <a:ext uri="{FF2B5EF4-FFF2-40B4-BE49-F238E27FC236}">
              <a16:creationId xmlns:a16="http://schemas.microsoft.com/office/drawing/2014/main" id="{EE75DE33-3A78-4544-8185-A12C9EB712D3}"/>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0" name="Picture 3" descr="LOGO PEMKOT.jpg">
          <a:extLst>
            <a:ext uri="{FF2B5EF4-FFF2-40B4-BE49-F238E27FC236}">
              <a16:creationId xmlns:a16="http://schemas.microsoft.com/office/drawing/2014/main" id="{F0CBCD86-E5CF-4A49-B5D8-9C985EBD2D9D}"/>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1" name="Picture 3" descr="LOGO PEMKOT.jpg">
          <a:extLst>
            <a:ext uri="{FF2B5EF4-FFF2-40B4-BE49-F238E27FC236}">
              <a16:creationId xmlns:a16="http://schemas.microsoft.com/office/drawing/2014/main" id="{20779178-6D93-4354-9A13-7F765D0D8F2C}"/>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2" name="Picture 3" descr="LOGO PEMKOT.jpg">
          <a:extLst>
            <a:ext uri="{FF2B5EF4-FFF2-40B4-BE49-F238E27FC236}">
              <a16:creationId xmlns:a16="http://schemas.microsoft.com/office/drawing/2014/main" id="{24AA0714-77BF-4F47-9EE4-2BCA0608EAFF}"/>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3" name="Picture 3" descr="LOGO PEMKOT.jpg">
          <a:extLst>
            <a:ext uri="{FF2B5EF4-FFF2-40B4-BE49-F238E27FC236}">
              <a16:creationId xmlns:a16="http://schemas.microsoft.com/office/drawing/2014/main" id="{68BD7427-39D2-4AB8-A728-0D1B40C05A12}"/>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4" name="Picture 3" descr="LOGO PEMKOT.jpg">
          <a:extLst>
            <a:ext uri="{FF2B5EF4-FFF2-40B4-BE49-F238E27FC236}">
              <a16:creationId xmlns:a16="http://schemas.microsoft.com/office/drawing/2014/main" id="{5B8F2838-BB88-4FC0-BAE2-19D72A3BB4D5}"/>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5" name="Picture 3" descr="LOGO PEMKOT.jpg">
          <a:extLst>
            <a:ext uri="{FF2B5EF4-FFF2-40B4-BE49-F238E27FC236}">
              <a16:creationId xmlns:a16="http://schemas.microsoft.com/office/drawing/2014/main" id="{3C6D8806-902A-4164-98BC-3C4208CAA2EC}"/>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6" name="Picture 3" descr="LOGO PEMKOT.jpg">
          <a:extLst>
            <a:ext uri="{FF2B5EF4-FFF2-40B4-BE49-F238E27FC236}">
              <a16:creationId xmlns:a16="http://schemas.microsoft.com/office/drawing/2014/main" id="{E6AE5FFE-F6F7-45F2-BF2A-7BA114095430}"/>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7" name="Picture 3" descr="LOGO PEMKOT.jpg">
          <a:extLst>
            <a:ext uri="{FF2B5EF4-FFF2-40B4-BE49-F238E27FC236}">
              <a16:creationId xmlns:a16="http://schemas.microsoft.com/office/drawing/2014/main" id="{824A6386-75EB-4FA7-B0FA-05490F6496D9}"/>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8" name="Picture 3" descr="LOGO PEMKOT.jpg">
          <a:extLst>
            <a:ext uri="{FF2B5EF4-FFF2-40B4-BE49-F238E27FC236}">
              <a16:creationId xmlns:a16="http://schemas.microsoft.com/office/drawing/2014/main" id="{A4F75362-07DC-4EEA-86D3-178BF7CD3025}"/>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89" name="Picture 3" descr="LOGO PEMKOT.jpg">
          <a:extLst>
            <a:ext uri="{FF2B5EF4-FFF2-40B4-BE49-F238E27FC236}">
              <a16:creationId xmlns:a16="http://schemas.microsoft.com/office/drawing/2014/main" id="{BA5E1B24-7A49-4F36-85F9-5BEA0C70D2D5}"/>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0" name="Picture 3" descr="LOGO PEMKOT.jpg">
          <a:extLst>
            <a:ext uri="{FF2B5EF4-FFF2-40B4-BE49-F238E27FC236}">
              <a16:creationId xmlns:a16="http://schemas.microsoft.com/office/drawing/2014/main" id="{2138423B-6B9F-454A-9813-06F984ACC14E}"/>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1" name="Picture 3" descr="LOGO PEMKOT.jpg">
          <a:extLst>
            <a:ext uri="{FF2B5EF4-FFF2-40B4-BE49-F238E27FC236}">
              <a16:creationId xmlns:a16="http://schemas.microsoft.com/office/drawing/2014/main" id="{C86ED1EA-DD4E-4678-B8E1-D2700AEBAE5C}"/>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2" name="Picture 3" descr="LOGO PEMKOT.jpg">
          <a:extLst>
            <a:ext uri="{FF2B5EF4-FFF2-40B4-BE49-F238E27FC236}">
              <a16:creationId xmlns:a16="http://schemas.microsoft.com/office/drawing/2014/main" id="{B55C9519-4D2C-403A-98A4-D4715FA08385}"/>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3" name="Picture 3" descr="LOGO PEMKOT.jpg">
          <a:extLst>
            <a:ext uri="{FF2B5EF4-FFF2-40B4-BE49-F238E27FC236}">
              <a16:creationId xmlns:a16="http://schemas.microsoft.com/office/drawing/2014/main" id="{A813F15D-37B7-4907-8816-CE63FF549A12}"/>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4" name="Picture 3" descr="LOGO PEMKOT.jpg">
          <a:extLst>
            <a:ext uri="{FF2B5EF4-FFF2-40B4-BE49-F238E27FC236}">
              <a16:creationId xmlns:a16="http://schemas.microsoft.com/office/drawing/2014/main" id="{4C25FED9-0EF4-494D-9A69-5FDFB1EC2999}"/>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5" name="Picture 3" descr="LOGO PEMKOT.jpg">
          <a:extLst>
            <a:ext uri="{FF2B5EF4-FFF2-40B4-BE49-F238E27FC236}">
              <a16:creationId xmlns:a16="http://schemas.microsoft.com/office/drawing/2014/main" id="{2EEFE10F-FDFF-4D60-B909-32B1764FFA00}"/>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6" name="Picture 3" descr="LOGO PEMKOT.jpg">
          <a:extLst>
            <a:ext uri="{FF2B5EF4-FFF2-40B4-BE49-F238E27FC236}">
              <a16:creationId xmlns:a16="http://schemas.microsoft.com/office/drawing/2014/main" id="{92CA0D6A-FB14-4B2D-A719-E5A7341F4C37}"/>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7" name="Picture 3" descr="LOGO PEMKOT.jpg">
          <a:extLst>
            <a:ext uri="{FF2B5EF4-FFF2-40B4-BE49-F238E27FC236}">
              <a16:creationId xmlns:a16="http://schemas.microsoft.com/office/drawing/2014/main" id="{AD5BF834-33B6-47B4-9CCD-0445772212C9}"/>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8" name="Picture 3" descr="LOGO PEMKOT.jpg">
          <a:extLst>
            <a:ext uri="{FF2B5EF4-FFF2-40B4-BE49-F238E27FC236}">
              <a16:creationId xmlns:a16="http://schemas.microsoft.com/office/drawing/2014/main" id="{CA53681A-6FD0-4E22-A23A-FF5DAA82331D}"/>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599" name="Picture 3" descr="LOGO PEMKOT.jpg">
          <a:extLst>
            <a:ext uri="{FF2B5EF4-FFF2-40B4-BE49-F238E27FC236}">
              <a16:creationId xmlns:a16="http://schemas.microsoft.com/office/drawing/2014/main" id="{48E8C43F-4C03-4C8F-83D3-BB227D31CF6E}"/>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oneCellAnchor>
    <xdr:from>
      <xdr:col>1</xdr:col>
      <xdr:colOff>280872</xdr:colOff>
      <xdr:row>440</xdr:row>
      <xdr:rowOff>0</xdr:rowOff>
    </xdr:from>
    <xdr:ext cx="6384288" cy="7305"/>
    <xdr:pic>
      <xdr:nvPicPr>
        <xdr:cNvPr id="600" name="Picture 3" descr="LOGO PEMKOT.jpg">
          <a:extLst>
            <a:ext uri="{FF2B5EF4-FFF2-40B4-BE49-F238E27FC236}">
              <a16:creationId xmlns:a16="http://schemas.microsoft.com/office/drawing/2014/main" id="{CFCFAC61-73EC-4220-AEC7-B28363157CFF}"/>
            </a:ext>
          </a:extLst>
        </xdr:cNvPr>
        <xdr:cNvPicPr>
          <a:picLocks noChangeAspect="1"/>
        </xdr:cNvPicPr>
      </xdr:nvPicPr>
      <xdr:blipFill>
        <a:blip xmlns:r="http://schemas.openxmlformats.org/officeDocument/2006/relationships" r:embed="rId1" cstate="print"/>
        <a:srcRect/>
        <a:stretch>
          <a:fillRect/>
        </a:stretch>
      </xdr:blipFill>
      <xdr:spPr>
        <a:xfrm>
          <a:off x="484072" y="76665667"/>
          <a:ext cx="6384288" cy="7305"/>
        </a:xfrm>
        <a:prstGeom prst="rect">
          <a:avLst/>
        </a:prstGeom>
        <a:noFill/>
        <a:ln w="9525">
          <a:noFill/>
          <a:miter lim="800000"/>
          <a:headEnd/>
          <a:tailEnd/>
        </a:ln>
      </xdr:spPr>
    </xdr:pic>
    <xdr:clientData/>
  </xdr:oneCellAnchor>
  <xdr:twoCellAnchor>
    <xdr:from>
      <xdr:col>1</xdr:col>
      <xdr:colOff>5291</xdr:colOff>
      <xdr:row>437</xdr:row>
      <xdr:rowOff>51858</xdr:rowOff>
    </xdr:from>
    <xdr:to>
      <xdr:col>3</xdr:col>
      <xdr:colOff>462491</xdr:colOff>
      <xdr:row>440</xdr:row>
      <xdr:rowOff>281516</xdr:rowOff>
    </xdr:to>
    <xdr:pic>
      <xdr:nvPicPr>
        <xdr:cNvPr id="601" name="Picture 2" descr="unnamed.png">
          <a:extLst>
            <a:ext uri="{FF2B5EF4-FFF2-40B4-BE49-F238E27FC236}">
              <a16:creationId xmlns:a16="http://schemas.microsoft.com/office/drawing/2014/main" id="{76B5EB01-42F6-449C-AF73-82C9A4DB56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7541" y="76061358"/>
          <a:ext cx="95461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494</xdr:row>
      <xdr:rowOff>0</xdr:rowOff>
    </xdr:from>
    <xdr:ext cx="6384288" cy="7305"/>
    <xdr:pic>
      <xdr:nvPicPr>
        <xdr:cNvPr id="602" name="Picture 3" descr="LOGO PEMKOT.jpg">
          <a:extLst>
            <a:ext uri="{FF2B5EF4-FFF2-40B4-BE49-F238E27FC236}">
              <a16:creationId xmlns:a16="http://schemas.microsoft.com/office/drawing/2014/main" id="{021167AA-C230-465C-ACF0-8671EC4FE966}"/>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03" name="Picture 3" descr="LOGO PEMKOT.jpg">
          <a:extLst>
            <a:ext uri="{FF2B5EF4-FFF2-40B4-BE49-F238E27FC236}">
              <a16:creationId xmlns:a16="http://schemas.microsoft.com/office/drawing/2014/main" id="{9D6EE69B-C0CC-40F2-838D-D6A4331477DF}"/>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04" name="Picture 3" descr="LOGO PEMKOT.jpg">
          <a:extLst>
            <a:ext uri="{FF2B5EF4-FFF2-40B4-BE49-F238E27FC236}">
              <a16:creationId xmlns:a16="http://schemas.microsoft.com/office/drawing/2014/main" id="{686B163F-EA82-4745-A594-36BCB044A0C8}"/>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05" name="Picture 3" descr="LOGO PEMKOT.jpg">
          <a:extLst>
            <a:ext uri="{FF2B5EF4-FFF2-40B4-BE49-F238E27FC236}">
              <a16:creationId xmlns:a16="http://schemas.microsoft.com/office/drawing/2014/main" id="{8F8880F2-1D6C-40FC-91DB-0DF412E542F9}"/>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06" name="Picture 3" descr="LOGO PEMKOT.jpg">
          <a:extLst>
            <a:ext uri="{FF2B5EF4-FFF2-40B4-BE49-F238E27FC236}">
              <a16:creationId xmlns:a16="http://schemas.microsoft.com/office/drawing/2014/main" id="{B94592C2-A1E5-4B64-9BC2-55827B16C7E0}"/>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07" name="Picture 3" descr="LOGO PEMKOT.jpg">
          <a:extLst>
            <a:ext uri="{FF2B5EF4-FFF2-40B4-BE49-F238E27FC236}">
              <a16:creationId xmlns:a16="http://schemas.microsoft.com/office/drawing/2014/main" id="{900B941C-797C-44FB-98E2-E33876CCD43E}"/>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08" name="Picture 3" descr="LOGO PEMKOT.jpg">
          <a:extLst>
            <a:ext uri="{FF2B5EF4-FFF2-40B4-BE49-F238E27FC236}">
              <a16:creationId xmlns:a16="http://schemas.microsoft.com/office/drawing/2014/main" id="{E2FA589B-8733-40F3-A733-D23C6B2D53E2}"/>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09" name="Picture 3" descr="LOGO PEMKOT.jpg">
          <a:extLst>
            <a:ext uri="{FF2B5EF4-FFF2-40B4-BE49-F238E27FC236}">
              <a16:creationId xmlns:a16="http://schemas.microsoft.com/office/drawing/2014/main" id="{6E095EDC-58E1-4D9A-B222-CA96DB7B4518}"/>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0" name="Picture 3" descr="LOGO PEMKOT.jpg">
          <a:extLst>
            <a:ext uri="{FF2B5EF4-FFF2-40B4-BE49-F238E27FC236}">
              <a16:creationId xmlns:a16="http://schemas.microsoft.com/office/drawing/2014/main" id="{FA40DD20-F4BF-4111-9D95-86EAC8868943}"/>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1" name="Picture 3" descr="LOGO PEMKOT.jpg">
          <a:extLst>
            <a:ext uri="{FF2B5EF4-FFF2-40B4-BE49-F238E27FC236}">
              <a16:creationId xmlns:a16="http://schemas.microsoft.com/office/drawing/2014/main" id="{443E30A7-BFD3-429B-8898-FDE9E2CE498F}"/>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2" name="Picture 3" descr="LOGO PEMKOT.jpg">
          <a:extLst>
            <a:ext uri="{FF2B5EF4-FFF2-40B4-BE49-F238E27FC236}">
              <a16:creationId xmlns:a16="http://schemas.microsoft.com/office/drawing/2014/main" id="{B7FE0F32-B54B-4F50-B710-D24D3C56741E}"/>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3" name="Picture 3" descr="LOGO PEMKOT.jpg">
          <a:extLst>
            <a:ext uri="{FF2B5EF4-FFF2-40B4-BE49-F238E27FC236}">
              <a16:creationId xmlns:a16="http://schemas.microsoft.com/office/drawing/2014/main" id="{08C11AB5-368C-4927-A3EA-099366373178}"/>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4" name="Picture 3" descr="LOGO PEMKOT.jpg">
          <a:extLst>
            <a:ext uri="{FF2B5EF4-FFF2-40B4-BE49-F238E27FC236}">
              <a16:creationId xmlns:a16="http://schemas.microsoft.com/office/drawing/2014/main" id="{53C2FC16-ED7B-4FA2-B45B-1B5512436C36}"/>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5" name="Picture 3" descr="LOGO PEMKOT.jpg">
          <a:extLst>
            <a:ext uri="{FF2B5EF4-FFF2-40B4-BE49-F238E27FC236}">
              <a16:creationId xmlns:a16="http://schemas.microsoft.com/office/drawing/2014/main" id="{78B8BF94-D171-44AC-B944-441A3C05F9BD}"/>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6" name="Picture 3" descr="LOGO PEMKOT.jpg">
          <a:extLst>
            <a:ext uri="{FF2B5EF4-FFF2-40B4-BE49-F238E27FC236}">
              <a16:creationId xmlns:a16="http://schemas.microsoft.com/office/drawing/2014/main" id="{4EBD5148-54F2-443A-9ADC-2452F9DA1467}"/>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7" name="Picture 3" descr="LOGO PEMKOT.jpg">
          <a:extLst>
            <a:ext uri="{FF2B5EF4-FFF2-40B4-BE49-F238E27FC236}">
              <a16:creationId xmlns:a16="http://schemas.microsoft.com/office/drawing/2014/main" id="{F01E88D1-B86D-473F-8EA5-BC08EEF25DE0}"/>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8" name="Picture 3" descr="LOGO PEMKOT.jpg">
          <a:extLst>
            <a:ext uri="{FF2B5EF4-FFF2-40B4-BE49-F238E27FC236}">
              <a16:creationId xmlns:a16="http://schemas.microsoft.com/office/drawing/2014/main" id="{DF1733A5-0C15-4B05-91E8-F2ED271BF94C}"/>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19" name="Picture 3" descr="LOGO PEMKOT.jpg">
          <a:extLst>
            <a:ext uri="{FF2B5EF4-FFF2-40B4-BE49-F238E27FC236}">
              <a16:creationId xmlns:a16="http://schemas.microsoft.com/office/drawing/2014/main" id="{19F187C3-0E9B-4131-825D-E27DBCDB4AF5}"/>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0" name="Picture 3" descr="LOGO PEMKOT.jpg">
          <a:extLst>
            <a:ext uri="{FF2B5EF4-FFF2-40B4-BE49-F238E27FC236}">
              <a16:creationId xmlns:a16="http://schemas.microsoft.com/office/drawing/2014/main" id="{0C9F7598-3838-4712-809E-AF2668F5DDA3}"/>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1" name="Picture 3" descr="LOGO PEMKOT.jpg">
          <a:extLst>
            <a:ext uri="{FF2B5EF4-FFF2-40B4-BE49-F238E27FC236}">
              <a16:creationId xmlns:a16="http://schemas.microsoft.com/office/drawing/2014/main" id="{A11EF60E-2C16-4E51-82C9-884076093FF5}"/>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2" name="Picture 3" descr="LOGO PEMKOT.jpg">
          <a:extLst>
            <a:ext uri="{FF2B5EF4-FFF2-40B4-BE49-F238E27FC236}">
              <a16:creationId xmlns:a16="http://schemas.microsoft.com/office/drawing/2014/main" id="{3A852601-3562-4ED7-BD0D-2A486A3909EF}"/>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3" name="Picture 3" descr="LOGO PEMKOT.jpg">
          <a:extLst>
            <a:ext uri="{FF2B5EF4-FFF2-40B4-BE49-F238E27FC236}">
              <a16:creationId xmlns:a16="http://schemas.microsoft.com/office/drawing/2014/main" id="{502D3130-974E-40F8-8885-03D074D724E5}"/>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4" name="Picture 3" descr="LOGO PEMKOT.jpg">
          <a:extLst>
            <a:ext uri="{FF2B5EF4-FFF2-40B4-BE49-F238E27FC236}">
              <a16:creationId xmlns:a16="http://schemas.microsoft.com/office/drawing/2014/main" id="{74824066-0924-4A01-B0BD-A20134991CC4}"/>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5" name="Picture 3" descr="LOGO PEMKOT.jpg">
          <a:extLst>
            <a:ext uri="{FF2B5EF4-FFF2-40B4-BE49-F238E27FC236}">
              <a16:creationId xmlns:a16="http://schemas.microsoft.com/office/drawing/2014/main" id="{98BC1BE8-4C77-419B-843A-DC8431AEA80A}"/>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6" name="Picture 3" descr="LOGO PEMKOT.jpg">
          <a:extLst>
            <a:ext uri="{FF2B5EF4-FFF2-40B4-BE49-F238E27FC236}">
              <a16:creationId xmlns:a16="http://schemas.microsoft.com/office/drawing/2014/main" id="{70D52F4E-8B39-4F5D-92E2-375D3A5C44CE}"/>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7" name="Picture 3" descr="LOGO PEMKOT.jpg">
          <a:extLst>
            <a:ext uri="{FF2B5EF4-FFF2-40B4-BE49-F238E27FC236}">
              <a16:creationId xmlns:a16="http://schemas.microsoft.com/office/drawing/2014/main" id="{D072A5B7-53B4-4F4D-B065-BF13C7736A4C}"/>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8" name="Picture 3" descr="LOGO PEMKOT.jpg">
          <a:extLst>
            <a:ext uri="{FF2B5EF4-FFF2-40B4-BE49-F238E27FC236}">
              <a16:creationId xmlns:a16="http://schemas.microsoft.com/office/drawing/2014/main" id="{C501275D-2340-4895-A8CA-B7A1510B3EC1}"/>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29" name="Picture 3" descr="LOGO PEMKOT.jpg">
          <a:extLst>
            <a:ext uri="{FF2B5EF4-FFF2-40B4-BE49-F238E27FC236}">
              <a16:creationId xmlns:a16="http://schemas.microsoft.com/office/drawing/2014/main" id="{C56A7F1A-DEFD-4E89-9AA6-275B94D0D6B3}"/>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30" name="Picture 3" descr="LOGO PEMKOT.jpg">
          <a:extLst>
            <a:ext uri="{FF2B5EF4-FFF2-40B4-BE49-F238E27FC236}">
              <a16:creationId xmlns:a16="http://schemas.microsoft.com/office/drawing/2014/main" id="{80555BEF-DC0B-497F-8AE1-5D3CA74BD229}"/>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31" name="Picture 3" descr="LOGO PEMKOT.jpg">
          <a:extLst>
            <a:ext uri="{FF2B5EF4-FFF2-40B4-BE49-F238E27FC236}">
              <a16:creationId xmlns:a16="http://schemas.microsoft.com/office/drawing/2014/main" id="{D0F7B983-375C-470E-8221-B2177C9130B9}"/>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32" name="Picture 3" descr="LOGO PEMKOT.jpg">
          <a:extLst>
            <a:ext uri="{FF2B5EF4-FFF2-40B4-BE49-F238E27FC236}">
              <a16:creationId xmlns:a16="http://schemas.microsoft.com/office/drawing/2014/main" id="{3EE51F9F-6B3F-4D28-9A69-84E9D309BC4F}"/>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33" name="Picture 3" descr="LOGO PEMKOT.jpg">
          <a:extLst>
            <a:ext uri="{FF2B5EF4-FFF2-40B4-BE49-F238E27FC236}">
              <a16:creationId xmlns:a16="http://schemas.microsoft.com/office/drawing/2014/main" id="{762B936B-9780-496C-AF99-2C788D7AD103}"/>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34" name="Picture 3" descr="LOGO PEMKOT.jpg">
          <a:extLst>
            <a:ext uri="{FF2B5EF4-FFF2-40B4-BE49-F238E27FC236}">
              <a16:creationId xmlns:a16="http://schemas.microsoft.com/office/drawing/2014/main" id="{D407B4FB-13FA-4262-85B5-DCBF9C842139}"/>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35" name="Picture 3" descr="LOGO PEMKOT.jpg">
          <a:extLst>
            <a:ext uri="{FF2B5EF4-FFF2-40B4-BE49-F238E27FC236}">
              <a16:creationId xmlns:a16="http://schemas.microsoft.com/office/drawing/2014/main" id="{0C33E3AC-DAAA-4B43-9B00-2A80E928F691}"/>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36" name="Picture 3" descr="LOGO PEMKOT.jpg">
          <a:extLst>
            <a:ext uri="{FF2B5EF4-FFF2-40B4-BE49-F238E27FC236}">
              <a16:creationId xmlns:a16="http://schemas.microsoft.com/office/drawing/2014/main" id="{1E85EA75-A27C-46A2-ABEE-17301AE6682F}"/>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37" name="Picture 3" descr="LOGO PEMKOT.jpg">
          <a:extLst>
            <a:ext uri="{FF2B5EF4-FFF2-40B4-BE49-F238E27FC236}">
              <a16:creationId xmlns:a16="http://schemas.microsoft.com/office/drawing/2014/main" id="{55A68C81-B21C-4EAC-8605-FE5DE555FDD9}"/>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oneCellAnchor>
    <xdr:from>
      <xdr:col>1</xdr:col>
      <xdr:colOff>280872</xdr:colOff>
      <xdr:row>494</xdr:row>
      <xdr:rowOff>0</xdr:rowOff>
    </xdr:from>
    <xdr:ext cx="6384288" cy="7305"/>
    <xdr:pic>
      <xdr:nvPicPr>
        <xdr:cNvPr id="638" name="Picture 3" descr="LOGO PEMKOT.jpg">
          <a:extLst>
            <a:ext uri="{FF2B5EF4-FFF2-40B4-BE49-F238E27FC236}">
              <a16:creationId xmlns:a16="http://schemas.microsoft.com/office/drawing/2014/main" id="{209EBD8F-6F0C-4BAC-BFCE-0B11DF24F1A8}"/>
            </a:ext>
          </a:extLst>
        </xdr:cNvPr>
        <xdr:cNvPicPr>
          <a:picLocks noChangeAspect="1"/>
        </xdr:cNvPicPr>
      </xdr:nvPicPr>
      <xdr:blipFill>
        <a:blip xmlns:r="http://schemas.openxmlformats.org/officeDocument/2006/relationships" r:embed="rId1" cstate="print"/>
        <a:srcRect/>
        <a:stretch>
          <a:fillRect/>
        </a:stretch>
      </xdr:blipFill>
      <xdr:spPr>
        <a:xfrm>
          <a:off x="484072" y="87397167"/>
          <a:ext cx="6384288" cy="7305"/>
        </a:xfrm>
        <a:prstGeom prst="rect">
          <a:avLst/>
        </a:prstGeom>
        <a:noFill/>
        <a:ln w="9525">
          <a:noFill/>
          <a:miter lim="800000"/>
          <a:headEnd/>
          <a:tailEnd/>
        </a:ln>
      </xdr:spPr>
    </xdr:pic>
    <xdr:clientData/>
  </xdr:oneCellAnchor>
  <xdr:twoCellAnchor>
    <xdr:from>
      <xdr:col>1</xdr:col>
      <xdr:colOff>5291</xdr:colOff>
      <xdr:row>491</xdr:row>
      <xdr:rowOff>51858</xdr:rowOff>
    </xdr:from>
    <xdr:to>
      <xdr:col>3</xdr:col>
      <xdr:colOff>462491</xdr:colOff>
      <xdr:row>494</xdr:row>
      <xdr:rowOff>281516</xdr:rowOff>
    </xdr:to>
    <xdr:pic>
      <xdr:nvPicPr>
        <xdr:cNvPr id="639" name="Picture 2" descr="unnamed.png">
          <a:extLst>
            <a:ext uri="{FF2B5EF4-FFF2-40B4-BE49-F238E27FC236}">
              <a16:creationId xmlns:a16="http://schemas.microsoft.com/office/drawing/2014/main" id="{09D1BB13-3762-4059-85F9-A7886DCC24F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7541" y="86792858"/>
          <a:ext cx="95461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549</xdr:row>
      <xdr:rowOff>0</xdr:rowOff>
    </xdr:from>
    <xdr:ext cx="6384288" cy="7305"/>
    <xdr:pic>
      <xdr:nvPicPr>
        <xdr:cNvPr id="640" name="Picture 3" descr="LOGO PEMKOT.jpg">
          <a:extLst>
            <a:ext uri="{FF2B5EF4-FFF2-40B4-BE49-F238E27FC236}">
              <a16:creationId xmlns:a16="http://schemas.microsoft.com/office/drawing/2014/main" id="{8CB20CE3-4340-4EB3-B3FC-A9F206FF4D97}"/>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41" name="Picture 3" descr="LOGO PEMKOT.jpg">
          <a:extLst>
            <a:ext uri="{FF2B5EF4-FFF2-40B4-BE49-F238E27FC236}">
              <a16:creationId xmlns:a16="http://schemas.microsoft.com/office/drawing/2014/main" id="{237854F1-E51E-4F04-A67A-31A6B5010C2E}"/>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42" name="Picture 3" descr="LOGO PEMKOT.jpg">
          <a:extLst>
            <a:ext uri="{FF2B5EF4-FFF2-40B4-BE49-F238E27FC236}">
              <a16:creationId xmlns:a16="http://schemas.microsoft.com/office/drawing/2014/main" id="{5DC2E9E8-AB7B-44F1-A55B-8DC0C96AF54E}"/>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43" name="Picture 3" descr="LOGO PEMKOT.jpg">
          <a:extLst>
            <a:ext uri="{FF2B5EF4-FFF2-40B4-BE49-F238E27FC236}">
              <a16:creationId xmlns:a16="http://schemas.microsoft.com/office/drawing/2014/main" id="{DF723555-FA63-4909-812A-A30DAC6C8E47}"/>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44" name="Picture 3" descr="LOGO PEMKOT.jpg">
          <a:extLst>
            <a:ext uri="{FF2B5EF4-FFF2-40B4-BE49-F238E27FC236}">
              <a16:creationId xmlns:a16="http://schemas.microsoft.com/office/drawing/2014/main" id="{21B6DAA6-38B5-42B7-BE4D-0C024A813DA5}"/>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45" name="Picture 3" descr="LOGO PEMKOT.jpg">
          <a:extLst>
            <a:ext uri="{FF2B5EF4-FFF2-40B4-BE49-F238E27FC236}">
              <a16:creationId xmlns:a16="http://schemas.microsoft.com/office/drawing/2014/main" id="{D9009D12-82A1-4D97-B43F-1599030A5144}"/>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46" name="Picture 3" descr="LOGO PEMKOT.jpg">
          <a:extLst>
            <a:ext uri="{FF2B5EF4-FFF2-40B4-BE49-F238E27FC236}">
              <a16:creationId xmlns:a16="http://schemas.microsoft.com/office/drawing/2014/main" id="{F0374926-6FA5-4697-B8B7-381D7FA356D2}"/>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47" name="Picture 3" descr="LOGO PEMKOT.jpg">
          <a:extLst>
            <a:ext uri="{FF2B5EF4-FFF2-40B4-BE49-F238E27FC236}">
              <a16:creationId xmlns:a16="http://schemas.microsoft.com/office/drawing/2014/main" id="{288D740A-1DCD-4849-A905-24F82D2A2E43}"/>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48" name="Picture 3" descr="LOGO PEMKOT.jpg">
          <a:extLst>
            <a:ext uri="{FF2B5EF4-FFF2-40B4-BE49-F238E27FC236}">
              <a16:creationId xmlns:a16="http://schemas.microsoft.com/office/drawing/2014/main" id="{0BC3A57C-CECE-4185-A11D-733313DD9920}"/>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49" name="Picture 3" descr="LOGO PEMKOT.jpg">
          <a:extLst>
            <a:ext uri="{FF2B5EF4-FFF2-40B4-BE49-F238E27FC236}">
              <a16:creationId xmlns:a16="http://schemas.microsoft.com/office/drawing/2014/main" id="{95A12EA7-A084-4583-B5D7-6AAB79F71634}"/>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0" name="Picture 3" descr="LOGO PEMKOT.jpg">
          <a:extLst>
            <a:ext uri="{FF2B5EF4-FFF2-40B4-BE49-F238E27FC236}">
              <a16:creationId xmlns:a16="http://schemas.microsoft.com/office/drawing/2014/main" id="{D5DC369A-F9C2-46F8-A284-8E05D9099C10}"/>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1" name="Picture 3" descr="LOGO PEMKOT.jpg">
          <a:extLst>
            <a:ext uri="{FF2B5EF4-FFF2-40B4-BE49-F238E27FC236}">
              <a16:creationId xmlns:a16="http://schemas.microsoft.com/office/drawing/2014/main" id="{B5012A06-B314-4B77-9326-35CE47607912}"/>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2" name="Picture 3" descr="LOGO PEMKOT.jpg">
          <a:extLst>
            <a:ext uri="{FF2B5EF4-FFF2-40B4-BE49-F238E27FC236}">
              <a16:creationId xmlns:a16="http://schemas.microsoft.com/office/drawing/2014/main" id="{A19BAD9F-3482-48C1-993C-EDA25CA5F051}"/>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3" name="Picture 3" descr="LOGO PEMKOT.jpg">
          <a:extLst>
            <a:ext uri="{FF2B5EF4-FFF2-40B4-BE49-F238E27FC236}">
              <a16:creationId xmlns:a16="http://schemas.microsoft.com/office/drawing/2014/main" id="{742C022E-CC69-4435-84F0-60D71BD6826F}"/>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4" name="Picture 3" descr="LOGO PEMKOT.jpg">
          <a:extLst>
            <a:ext uri="{FF2B5EF4-FFF2-40B4-BE49-F238E27FC236}">
              <a16:creationId xmlns:a16="http://schemas.microsoft.com/office/drawing/2014/main" id="{21164F2E-1AF5-4932-A6BD-780B01BA276D}"/>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5" name="Picture 3" descr="LOGO PEMKOT.jpg">
          <a:extLst>
            <a:ext uri="{FF2B5EF4-FFF2-40B4-BE49-F238E27FC236}">
              <a16:creationId xmlns:a16="http://schemas.microsoft.com/office/drawing/2014/main" id="{2028F5BD-3A69-402F-B488-F153728CD3C1}"/>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6" name="Picture 3" descr="LOGO PEMKOT.jpg">
          <a:extLst>
            <a:ext uri="{FF2B5EF4-FFF2-40B4-BE49-F238E27FC236}">
              <a16:creationId xmlns:a16="http://schemas.microsoft.com/office/drawing/2014/main" id="{BD5B3BE1-74CC-420B-AC00-3197FB227BA3}"/>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7" name="Picture 3" descr="LOGO PEMKOT.jpg">
          <a:extLst>
            <a:ext uri="{FF2B5EF4-FFF2-40B4-BE49-F238E27FC236}">
              <a16:creationId xmlns:a16="http://schemas.microsoft.com/office/drawing/2014/main" id="{6686B272-9755-484B-A0C7-7008B6BDDDD8}"/>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8" name="Picture 3" descr="LOGO PEMKOT.jpg">
          <a:extLst>
            <a:ext uri="{FF2B5EF4-FFF2-40B4-BE49-F238E27FC236}">
              <a16:creationId xmlns:a16="http://schemas.microsoft.com/office/drawing/2014/main" id="{A5631E9C-FF84-4BA7-A48C-3CEB17720B13}"/>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59" name="Picture 3" descr="LOGO PEMKOT.jpg">
          <a:extLst>
            <a:ext uri="{FF2B5EF4-FFF2-40B4-BE49-F238E27FC236}">
              <a16:creationId xmlns:a16="http://schemas.microsoft.com/office/drawing/2014/main" id="{0C5A1923-AC5D-4A36-A551-74AD1CDCF59C}"/>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0" name="Picture 3" descr="LOGO PEMKOT.jpg">
          <a:extLst>
            <a:ext uri="{FF2B5EF4-FFF2-40B4-BE49-F238E27FC236}">
              <a16:creationId xmlns:a16="http://schemas.microsoft.com/office/drawing/2014/main" id="{41A45559-FE58-4219-AD47-0932F5FF973A}"/>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1" name="Picture 3" descr="LOGO PEMKOT.jpg">
          <a:extLst>
            <a:ext uri="{FF2B5EF4-FFF2-40B4-BE49-F238E27FC236}">
              <a16:creationId xmlns:a16="http://schemas.microsoft.com/office/drawing/2014/main" id="{A2A20E14-A598-4555-AB05-CCEC14CB7D43}"/>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2" name="Picture 3" descr="LOGO PEMKOT.jpg">
          <a:extLst>
            <a:ext uri="{FF2B5EF4-FFF2-40B4-BE49-F238E27FC236}">
              <a16:creationId xmlns:a16="http://schemas.microsoft.com/office/drawing/2014/main" id="{6584D797-05CC-42A0-99E7-71529BF73C18}"/>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3" name="Picture 3" descr="LOGO PEMKOT.jpg">
          <a:extLst>
            <a:ext uri="{FF2B5EF4-FFF2-40B4-BE49-F238E27FC236}">
              <a16:creationId xmlns:a16="http://schemas.microsoft.com/office/drawing/2014/main" id="{D62E662A-98A3-4B19-91AF-623450CF0952}"/>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4" name="Picture 3" descr="LOGO PEMKOT.jpg">
          <a:extLst>
            <a:ext uri="{FF2B5EF4-FFF2-40B4-BE49-F238E27FC236}">
              <a16:creationId xmlns:a16="http://schemas.microsoft.com/office/drawing/2014/main" id="{2BEA87B7-542D-46ED-B3B6-5AD028EC9223}"/>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5" name="Picture 3" descr="LOGO PEMKOT.jpg">
          <a:extLst>
            <a:ext uri="{FF2B5EF4-FFF2-40B4-BE49-F238E27FC236}">
              <a16:creationId xmlns:a16="http://schemas.microsoft.com/office/drawing/2014/main" id="{B977A355-4DA1-460A-9BB3-0492833ED6A4}"/>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6" name="Picture 3" descr="LOGO PEMKOT.jpg">
          <a:extLst>
            <a:ext uri="{FF2B5EF4-FFF2-40B4-BE49-F238E27FC236}">
              <a16:creationId xmlns:a16="http://schemas.microsoft.com/office/drawing/2014/main" id="{12D1AA45-76E8-4DF6-B773-90CCE05A75FC}"/>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7" name="Picture 3" descr="LOGO PEMKOT.jpg">
          <a:extLst>
            <a:ext uri="{FF2B5EF4-FFF2-40B4-BE49-F238E27FC236}">
              <a16:creationId xmlns:a16="http://schemas.microsoft.com/office/drawing/2014/main" id="{846723BD-1E19-45E0-8AD3-72F4E2C1ABE3}"/>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8" name="Picture 3" descr="LOGO PEMKOT.jpg">
          <a:extLst>
            <a:ext uri="{FF2B5EF4-FFF2-40B4-BE49-F238E27FC236}">
              <a16:creationId xmlns:a16="http://schemas.microsoft.com/office/drawing/2014/main" id="{95EAE261-7454-48D0-92A7-3BDAA75F7981}"/>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69" name="Picture 3" descr="LOGO PEMKOT.jpg">
          <a:extLst>
            <a:ext uri="{FF2B5EF4-FFF2-40B4-BE49-F238E27FC236}">
              <a16:creationId xmlns:a16="http://schemas.microsoft.com/office/drawing/2014/main" id="{3496B714-FF9D-40F3-8A55-2F06ECBD2531}"/>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70" name="Picture 3" descr="LOGO PEMKOT.jpg">
          <a:extLst>
            <a:ext uri="{FF2B5EF4-FFF2-40B4-BE49-F238E27FC236}">
              <a16:creationId xmlns:a16="http://schemas.microsoft.com/office/drawing/2014/main" id="{A6279E03-7A62-4FEC-B46D-3844DC50D6EB}"/>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71" name="Picture 3" descr="LOGO PEMKOT.jpg">
          <a:extLst>
            <a:ext uri="{FF2B5EF4-FFF2-40B4-BE49-F238E27FC236}">
              <a16:creationId xmlns:a16="http://schemas.microsoft.com/office/drawing/2014/main" id="{DDE1DF07-81EE-4520-B698-468960CF3FDA}"/>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72" name="Picture 3" descr="LOGO PEMKOT.jpg">
          <a:extLst>
            <a:ext uri="{FF2B5EF4-FFF2-40B4-BE49-F238E27FC236}">
              <a16:creationId xmlns:a16="http://schemas.microsoft.com/office/drawing/2014/main" id="{AECF4375-DF24-4E11-A4C9-B53E6F218250}"/>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73" name="Picture 3" descr="LOGO PEMKOT.jpg">
          <a:extLst>
            <a:ext uri="{FF2B5EF4-FFF2-40B4-BE49-F238E27FC236}">
              <a16:creationId xmlns:a16="http://schemas.microsoft.com/office/drawing/2014/main" id="{0B23BC9F-33C0-4022-8673-D4EDC8F980F1}"/>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74" name="Picture 3" descr="LOGO PEMKOT.jpg">
          <a:extLst>
            <a:ext uri="{FF2B5EF4-FFF2-40B4-BE49-F238E27FC236}">
              <a16:creationId xmlns:a16="http://schemas.microsoft.com/office/drawing/2014/main" id="{DC09C315-B274-4FA1-AD78-E2C52EE9E22F}"/>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75" name="Picture 3" descr="LOGO PEMKOT.jpg">
          <a:extLst>
            <a:ext uri="{FF2B5EF4-FFF2-40B4-BE49-F238E27FC236}">
              <a16:creationId xmlns:a16="http://schemas.microsoft.com/office/drawing/2014/main" id="{3707E1C5-4938-4AF6-820D-044A6CAE6E1D}"/>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oneCellAnchor>
    <xdr:from>
      <xdr:col>1</xdr:col>
      <xdr:colOff>280872</xdr:colOff>
      <xdr:row>549</xdr:row>
      <xdr:rowOff>0</xdr:rowOff>
    </xdr:from>
    <xdr:ext cx="6384288" cy="7305"/>
    <xdr:pic>
      <xdr:nvPicPr>
        <xdr:cNvPr id="676" name="Picture 3" descr="LOGO PEMKOT.jpg">
          <a:extLst>
            <a:ext uri="{FF2B5EF4-FFF2-40B4-BE49-F238E27FC236}">
              <a16:creationId xmlns:a16="http://schemas.microsoft.com/office/drawing/2014/main" id="{796F2D1E-2F6A-40D4-9D62-765619CD5203}"/>
            </a:ext>
          </a:extLst>
        </xdr:cNvPr>
        <xdr:cNvPicPr>
          <a:picLocks noChangeAspect="1"/>
        </xdr:cNvPicPr>
      </xdr:nvPicPr>
      <xdr:blipFill>
        <a:blip xmlns:r="http://schemas.openxmlformats.org/officeDocument/2006/relationships" r:embed="rId1" cstate="print"/>
        <a:srcRect/>
        <a:stretch>
          <a:fillRect/>
        </a:stretch>
      </xdr:blipFill>
      <xdr:spPr>
        <a:xfrm>
          <a:off x="480897" y="97888425"/>
          <a:ext cx="6384288" cy="7305"/>
        </a:xfrm>
        <a:prstGeom prst="rect">
          <a:avLst/>
        </a:prstGeom>
        <a:noFill/>
        <a:ln w="9525">
          <a:noFill/>
          <a:miter lim="800000"/>
          <a:headEnd/>
          <a:tailEnd/>
        </a:ln>
      </xdr:spPr>
    </xdr:pic>
    <xdr:clientData/>
  </xdr:oneCellAnchor>
  <xdr:twoCellAnchor>
    <xdr:from>
      <xdr:col>1</xdr:col>
      <xdr:colOff>5291</xdr:colOff>
      <xdr:row>546</xdr:row>
      <xdr:rowOff>51858</xdr:rowOff>
    </xdr:from>
    <xdr:to>
      <xdr:col>3</xdr:col>
      <xdr:colOff>462491</xdr:colOff>
      <xdr:row>549</xdr:row>
      <xdr:rowOff>281516</xdr:rowOff>
    </xdr:to>
    <xdr:pic>
      <xdr:nvPicPr>
        <xdr:cNvPr id="677" name="Picture 2" descr="unnamed.png">
          <a:extLst>
            <a:ext uri="{FF2B5EF4-FFF2-40B4-BE49-F238E27FC236}">
              <a16:creationId xmlns:a16="http://schemas.microsoft.com/office/drawing/2014/main" id="{209D3181-0C2C-4BFF-8E49-2F42B456063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4366" y="97292583"/>
          <a:ext cx="952500" cy="8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280872</xdr:colOff>
      <xdr:row>604</xdr:row>
      <xdr:rowOff>0</xdr:rowOff>
    </xdr:from>
    <xdr:ext cx="6384288" cy="7305"/>
    <xdr:pic>
      <xdr:nvPicPr>
        <xdr:cNvPr id="678" name="Picture 3" descr="LOGO PEMKOT.jpg">
          <a:extLst>
            <a:ext uri="{FF2B5EF4-FFF2-40B4-BE49-F238E27FC236}">
              <a16:creationId xmlns:a16="http://schemas.microsoft.com/office/drawing/2014/main" id="{A2C783AB-3525-446D-AA03-300E2C1A1B11}"/>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79" name="Picture 3" descr="LOGO PEMKOT.jpg">
          <a:extLst>
            <a:ext uri="{FF2B5EF4-FFF2-40B4-BE49-F238E27FC236}">
              <a16:creationId xmlns:a16="http://schemas.microsoft.com/office/drawing/2014/main" id="{BEB00870-AD75-488B-87EC-2715DA366147}"/>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0" name="Picture 3" descr="LOGO PEMKOT.jpg">
          <a:extLst>
            <a:ext uri="{FF2B5EF4-FFF2-40B4-BE49-F238E27FC236}">
              <a16:creationId xmlns:a16="http://schemas.microsoft.com/office/drawing/2014/main" id="{0CCCBD34-F463-44A3-B2B4-899452B85A12}"/>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1" name="Picture 3" descr="LOGO PEMKOT.jpg">
          <a:extLst>
            <a:ext uri="{FF2B5EF4-FFF2-40B4-BE49-F238E27FC236}">
              <a16:creationId xmlns:a16="http://schemas.microsoft.com/office/drawing/2014/main" id="{20044F9C-0694-40FD-8610-36ECDB3BFE8A}"/>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2" name="Picture 3" descr="LOGO PEMKOT.jpg">
          <a:extLst>
            <a:ext uri="{FF2B5EF4-FFF2-40B4-BE49-F238E27FC236}">
              <a16:creationId xmlns:a16="http://schemas.microsoft.com/office/drawing/2014/main" id="{043DE98B-1534-4367-9799-A0CB13528DFD}"/>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3" name="Picture 3" descr="LOGO PEMKOT.jpg">
          <a:extLst>
            <a:ext uri="{FF2B5EF4-FFF2-40B4-BE49-F238E27FC236}">
              <a16:creationId xmlns:a16="http://schemas.microsoft.com/office/drawing/2014/main" id="{FDF0A565-D0CC-4519-A6DF-6AFA89D78025}"/>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4" name="Picture 3" descr="LOGO PEMKOT.jpg">
          <a:extLst>
            <a:ext uri="{FF2B5EF4-FFF2-40B4-BE49-F238E27FC236}">
              <a16:creationId xmlns:a16="http://schemas.microsoft.com/office/drawing/2014/main" id="{C29DB147-5312-4C31-A695-427B4C9207DE}"/>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5" name="Picture 3" descr="LOGO PEMKOT.jpg">
          <a:extLst>
            <a:ext uri="{FF2B5EF4-FFF2-40B4-BE49-F238E27FC236}">
              <a16:creationId xmlns:a16="http://schemas.microsoft.com/office/drawing/2014/main" id="{924DBAC1-E036-42B1-AE4D-7780177F6AAB}"/>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6" name="Picture 3" descr="LOGO PEMKOT.jpg">
          <a:extLst>
            <a:ext uri="{FF2B5EF4-FFF2-40B4-BE49-F238E27FC236}">
              <a16:creationId xmlns:a16="http://schemas.microsoft.com/office/drawing/2014/main" id="{0583202D-DC25-4E08-AFD6-3C993CFD18E3}"/>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7" name="Picture 3" descr="LOGO PEMKOT.jpg">
          <a:extLst>
            <a:ext uri="{FF2B5EF4-FFF2-40B4-BE49-F238E27FC236}">
              <a16:creationId xmlns:a16="http://schemas.microsoft.com/office/drawing/2014/main" id="{8209D9F6-3F6C-4CA8-8BF3-1F485455F5F2}"/>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8" name="Picture 3" descr="LOGO PEMKOT.jpg">
          <a:extLst>
            <a:ext uri="{FF2B5EF4-FFF2-40B4-BE49-F238E27FC236}">
              <a16:creationId xmlns:a16="http://schemas.microsoft.com/office/drawing/2014/main" id="{DAEF89DE-4BB0-4C59-9E7B-83DAC6A017E5}"/>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89" name="Picture 3" descr="LOGO PEMKOT.jpg">
          <a:extLst>
            <a:ext uri="{FF2B5EF4-FFF2-40B4-BE49-F238E27FC236}">
              <a16:creationId xmlns:a16="http://schemas.microsoft.com/office/drawing/2014/main" id="{E77CE0F1-40CA-41E3-AB89-B3954B330C3C}"/>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0" name="Picture 3" descr="LOGO PEMKOT.jpg">
          <a:extLst>
            <a:ext uri="{FF2B5EF4-FFF2-40B4-BE49-F238E27FC236}">
              <a16:creationId xmlns:a16="http://schemas.microsoft.com/office/drawing/2014/main" id="{527DFCBF-3412-4799-92A1-17C4E8E4D415}"/>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1" name="Picture 3" descr="LOGO PEMKOT.jpg">
          <a:extLst>
            <a:ext uri="{FF2B5EF4-FFF2-40B4-BE49-F238E27FC236}">
              <a16:creationId xmlns:a16="http://schemas.microsoft.com/office/drawing/2014/main" id="{237A926E-8C74-43B6-8CA7-9954A863894E}"/>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2" name="Picture 3" descr="LOGO PEMKOT.jpg">
          <a:extLst>
            <a:ext uri="{FF2B5EF4-FFF2-40B4-BE49-F238E27FC236}">
              <a16:creationId xmlns:a16="http://schemas.microsoft.com/office/drawing/2014/main" id="{424CAD12-112B-46AB-8AE5-2293E87908FB}"/>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3" name="Picture 3" descr="LOGO PEMKOT.jpg">
          <a:extLst>
            <a:ext uri="{FF2B5EF4-FFF2-40B4-BE49-F238E27FC236}">
              <a16:creationId xmlns:a16="http://schemas.microsoft.com/office/drawing/2014/main" id="{788A54AD-8E21-425A-AF91-5F61DE2626AE}"/>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4" name="Picture 3" descr="LOGO PEMKOT.jpg">
          <a:extLst>
            <a:ext uri="{FF2B5EF4-FFF2-40B4-BE49-F238E27FC236}">
              <a16:creationId xmlns:a16="http://schemas.microsoft.com/office/drawing/2014/main" id="{C2690A2D-BDE7-4849-958D-44DF86C46248}"/>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5" name="Picture 3" descr="LOGO PEMKOT.jpg">
          <a:extLst>
            <a:ext uri="{FF2B5EF4-FFF2-40B4-BE49-F238E27FC236}">
              <a16:creationId xmlns:a16="http://schemas.microsoft.com/office/drawing/2014/main" id="{C89A91FC-15FB-44BE-971A-4AB0F4D20B68}"/>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6" name="Picture 3" descr="LOGO PEMKOT.jpg">
          <a:extLst>
            <a:ext uri="{FF2B5EF4-FFF2-40B4-BE49-F238E27FC236}">
              <a16:creationId xmlns:a16="http://schemas.microsoft.com/office/drawing/2014/main" id="{EDCCF3C1-9FFB-4544-986D-A6BCFF7DBC8A}"/>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7" name="Picture 3" descr="LOGO PEMKOT.jpg">
          <a:extLst>
            <a:ext uri="{FF2B5EF4-FFF2-40B4-BE49-F238E27FC236}">
              <a16:creationId xmlns:a16="http://schemas.microsoft.com/office/drawing/2014/main" id="{F72AA235-E8D0-4FE1-B1F8-8CFE11E6315E}"/>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8" name="Picture 3" descr="LOGO PEMKOT.jpg">
          <a:extLst>
            <a:ext uri="{FF2B5EF4-FFF2-40B4-BE49-F238E27FC236}">
              <a16:creationId xmlns:a16="http://schemas.microsoft.com/office/drawing/2014/main" id="{243E82AC-B208-4BE0-9191-85AC31CBCAB1}"/>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699" name="Picture 3" descr="LOGO PEMKOT.jpg">
          <a:extLst>
            <a:ext uri="{FF2B5EF4-FFF2-40B4-BE49-F238E27FC236}">
              <a16:creationId xmlns:a16="http://schemas.microsoft.com/office/drawing/2014/main" id="{883F934D-B948-4F44-B9FD-A6A148D259D9}"/>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700" name="Picture 3" descr="LOGO PEMKOT.jpg">
          <a:extLst>
            <a:ext uri="{FF2B5EF4-FFF2-40B4-BE49-F238E27FC236}">
              <a16:creationId xmlns:a16="http://schemas.microsoft.com/office/drawing/2014/main" id="{84CC2B80-4F3E-44EE-8B86-84F146E90E90}"/>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701" name="Picture 3" descr="LOGO PEMKOT.jpg">
          <a:extLst>
            <a:ext uri="{FF2B5EF4-FFF2-40B4-BE49-F238E27FC236}">
              <a16:creationId xmlns:a16="http://schemas.microsoft.com/office/drawing/2014/main" id="{207402F3-0C0D-4146-B456-171CE52595F0}"/>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xdr:col>
      <xdr:colOff>280872</xdr:colOff>
      <xdr:row>604</xdr:row>
      <xdr:rowOff>0</xdr:rowOff>
    </xdr:from>
    <xdr:ext cx="6384288" cy="7305"/>
    <xdr:pic>
      <xdr:nvPicPr>
        <xdr:cNvPr id="702" name="Picture 3" descr="LOGO PEMKOT.jpg">
          <a:extLst>
            <a:ext uri="{FF2B5EF4-FFF2-40B4-BE49-F238E27FC236}">
              <a16:creationId xmlns:a16="http://schemas.microsoft.com/office/drawing/2014/main" id="{CF719E67-0CE1-47F0-9A00-79C3A83D9A5A}"/>
            </a:ext>
          </a:extLst>
        </xdr:cNvPr>
        <xdr:cNvPicPr>
          <a:picLocks noChangeAspect="1"/>
        </xdr:cNvPicPr>
      </xdr:nvPicPr>
      <xdr:blipFill>
        <a:blip xmlns:r="http://schemas.openxmlformats.org/officeDocument/2006/relationships" r:embed="rId1" cstate="print"/>
        <a:srcRect/>
        <a:stretch>
          <a:fillRect/>
        </a:stretch>
      </xdr:blipFill>
      <xdr:spPr>
        <a:xfrm>
          <a:off x="480897" y="108785025"/>
          <a:ext cx="6384288" cy="7305"/>
        </a:xfrm>
        <a:prstGeom prst="rect">
          <a:avLst/>
        </a:prstGeom>
        <a:noFill/>
        <a:ln w="9525">
          <a:noFill/>
          <a:miter lim="800000"/>
          <a:headEnd/>
          <a:tailEnd/>
        </a:ln>
      </xdr:spPr>
    </xdr:pic>
    <xdr:clientData/>
  </xdr:oneCellAnchor>
  <xdr:oneCellAnchor>
    <xdr:from>
      <xdr:col>12</xdr:col>
      <xdr:colOff>204672</xdr:colOff>
      <xdr:row>610</xdr:row>
      <xdr:rowOff>123825</xdr:rowOff>
    </xdr:from>
    <xdr:ext cx="6384288" cy="7305"/>
    <xdr:pic>
      <xdr:nvPicPr>
        <xdr:cNvPr id="703" name="Picture 3" descr="LOGO PEMKOT.jpg">
          <a:extLst>
            <a:ext uri="{FF2B5EF4-FFF2-40B4-BE49-F238E27FC236}">
              <a16:creationId xmlns:a16="http://schemas.microsoft.com/office/drawing/2014/main" id="{797D7BE0-1230-4A82-8B5E-0B8AA304B9AE}"/>
            </a:ext>
          </a:extLst>
        </xdr:cNvPr>
        <xdr:cNvPicPr>
          <a:picLocks noChangeAspect="1"/>
        </xdr:cNvPicPr>
      </xdr:nvPicPr>
      <xdr:blipFill>
        <a:blip xmlns:r="http://schemas.openxmlformats.org/officeDocument/2006/relationships" r:embed="rId1" cstate="print"/>
        <a:srcRect/>
        <a:stretch>
          <a:fillRect/>
        </a:stretch>
      </xdr:blipFill>
      <xdr:spPr>
        <a:xfrm>
          <a:off x="8939097" y="121177050"/>
          <a:ext cx="6384288" cy="7305"/>
        </a:xfrm>
        <a:prstGeom prst="rect">
          <a:avLst/>
        </a:prstGeom>
        <a:noFill/>
        <a:ln w="9525">
          <a:noFill/>
          <a:miter lim="800000"/>
          <a:headEnd/>
          <a:tailEnd/>
        </a:ln>
      </xdr:spPr>
    </xdr:pic>
    <xdr:clientData/>
  </xdr:oneCellAnchor>
  <xdr:oneCellAnchor>
    <xdr:from>
      <xdr:col>11</xdr:col>
      <xdr:colOff>140535</xdr:colOff>
      <xdr:row>603</xdr:row>
      <xdr:rowOff>216855</xdr:rowOff>
    </xdr:from>
    <xdr:ext cx="249990" cy="1564320"/>
    <xdr:pic>
      <xdr:nvPicPr>
        <xdr:cNvPr id="704" name="Picture 3" descr="LOGO PEMKOT.jpg">
          <a:extLst>
            <a:ext uri="{FF2B5EF4-FFF2-40B4-BE49-F238E27FC236}">
              <a16:creationId xmlns:a16="http://schemas.microsoft.com/office/drawing/2014/main" id="{F0957E59-280A-4F13-BCBA-273CB90CB0FA}"/>
            </a:ext>
          </a:extLst>
        </xdr:cNvPr>
        <xdr:cNvPicPr>
          <a:picLocks noChangeAspect="1"/>
        </xdr:cNvPicPr>
      </xdr:nvPicPr>
      <xdr:blipFill>
        <a:blip xmlns:r="http://schemas.openxmlformats.org/officeDocument/2006/relationships" r:embed="rId1" cstate="print"/>
        <a:srcRect/>
        <a:stretch>
          <a:fillRect/>
        </a:stretch>
      </xdr:blipFill>
      <xdr:spPr>
        <a:xfrm flipH="1" flipV="1">
          <a:off x="7751010" y="119669880"/>
          <a:ext cx="249990" cy="1564320"/>
        </a:xfrm>
        <a:prstGeom prst="rect">
          <a:avLst/>
        </a:prstGeom>
        <a:noFill/>
        <a:ln w="9525">
          <a:noFill/>
          <a:miter lim="800000"/>
          <a:headEnd/>
          <a:tailEnd/>
        </a:ln>
      </xdr:spPr>
    </xdr:pic>
    <xdr:clientData/>
  </xdr:oneCellAnchor>
  <xdr:oneCellAnchor>
    <xdr:from>
      <xdr:col>10</xdr:col>
      <xdr:colOff>845385</xdr:colOff>
      <xdr:row>604</xdr:row>
      <xdr:rowOff>16830</xdr:rowOff>
    </xdr:from>
    <xdr:ext cx="269040" cy="459420"/>
    <xdr:pic>
      <xdr:nvPicPr>
        <xdr:cNvPr id="705" name="Picture 3" descr="LOGO PEMKOT.jpg">
          <a:extLst>
            <a:ext uri="{FF2B5EF4-FFF2-40B4-BE49-F238E27FC236}">
              <a16:creationId xmlns:a16="http://schemas.microsoft.com/office/drawing/2014/main" id="{B314230F-1FA3-408F-9609-26041DB7C62F}"/>
            </a:ext>
          </a:extLst>
        </xdr:cNvPr>
        <xdr:cNvPicPr>
          <a:picLocks noChangeAspect="1"/>
        </xdr:cNvPicPr>
      </xdr:nvPicPr>
      <xdr:blipFill>
        <a:blip xmlns:r="http://schemas.openxmlformats.org/officeDocument/2006/relationships" r:embed="rId1" cstate="print"/>
        <a:srcRect/>
        <a:stretch>
          <a:fillRect/>
        </a:stretch>
      </xdr:blipFill>
      <xdr:spPr>
        <a:xfrm flipH="1" flipV="1">
          <a:off x="7331910" y="119698455"/>
          <a:ext cx="269040" cy="459420"/>
        </a:xfrm>
        <a:prstGeom prst="rect">
          <a:avLst/>
        </a:prstGeom>
        <a:noFill/>
        <a:ln w="9525">
          <a:noFill/>
          <a:miter lim="800000"/>
          <a:headEnd/>
          <a:tailEnd/>
        </a:ln>
      </xdr:spPr>
    </xdr:pic>
    <xdr:clientData/>
  </xdr:oneCellAnchor>
  <xdr:oneCellAnchor>
    <xdr:from>
      <xdr:col>10</xdr:col>
      <xdr:colOff>778709</xdr:colOff>
      <xdr:row>602</xdr:row>
      <xdr:rowOff>38101</xdr:rowOff>
    </xdr:from>
    <xdr:ext cx="1974015" cy="378780"/>
    <xdr:pic>
      <xdr:nvPicPr>
        <xdr:cNvPr id="706" name="Picture 3" descr="LOGO PEMKOT.jpg">
          <a:extLst>
            <a:ext uri="{FF2B5EF4-FFF2-40B4-BE49-F238E27FC236}">
              <a16:creationId xmlns:a16="http://schemas.microsoft.com/office/drawing/2014/main" id="{B7671832-B35A-4112-A678-709EC16CD79E}"/>
            </a:ext>
          </a:extLst>
        </xdr:cNvPr>
        <xdr:cNvPicPr>
          <a:picLocks noChangeAspect="1"/>
        </xdr:cNvPicPr>
      </xdr:nvPicPr>
      <xdr:blipFill>
        <a:blip xmlns:r="http://schemas.openxmlformats.org/officeDocument/2006/relationships" r:embed="rId1" cstate="print"/>
        <a:srcRect/>
        <a:stretch>
          <a:fillRect/>
        </a:stretch>
      </xdr:blipFill>
      <xdr:spPr>
        <a:xfrm flipH="1">
          <a:off x="7265234" y="119262526"/>
          <a:ext cx="1974015" cy="378780"/>
        </a:xfrm>
        <a:prstGeom prst="rect">
          <a:avLst/>
        </a:prstGeom>
        <a:noFill/>
        <a:ln w="9525">
          <a:noFill/>
          <a:miter lim="800000"/>
          <a:headEnd/>
          <a:tailEnd/>
        </a:ln>
      </xdr:spPr>
    </xdr:pic>
    <xdr:clientData/>
  </xdr:oneCellAnchor>
  <xdr:oneCellAnchor>
    <xdr:from>
      <xdr:col>10</xdr:col>
      <xdr:colOff>407235</xdr:colOff>
      <xdr:row>604</xdr:row>
      <xdr:rowOff>7305</xdr:rowOff>
    </xdr:from>
    <xdr:ext cx="192840" cy="45719"/>
    <xdr:pic>
      <xdr:nvPicPr>
        <xdr:cNvPr id="707" name="Picture 3" descr="LOGO PEMKOT.jpg">
          <a:extLst>
            <a:ext uri="{FF2B5EF4-FFF2-40B4-BE49-F238E27FC236}">
              <a16:creationId xmlns:a16="http://schemas.microsoft.com/office/drawing/2014/main" id="{9B9A6957-E738-4757-BF2E-F00DD5F8ABE1}"/>
            </a:ext>
          </a:extLst>
        </xdr:cNvPr>
        <xdr:cNvPicPr>
          <a:picLocks noChangeAspect="1"/>
        </xdr:cNvPicPr>
      </xdr:nvPicPr>
      <xdr:blipFill>
        <a:blip xmlns:r="http://schemas.openxmlformats.org/officeDocument/2006/relationships" r:embed="rId1" cstate="print"/>
        <a:srcRect/>
        <a:stretch>
          <a:fillRect/>
        </a:stretch>
      </xdr:blipFill>
      <xdr:spPr>
        <a:xfrm flipH="1" flipV="1">
          <a:off x="6893760" y="119688930"/>
          <a:ext cx="192840" cy="45719"/>
        </a:xfrm>
        <a:prstGeom prst="rect">
          <a:avLst/>
        </a:prstGeom>
        <a:noFill/>
        <a:ln w="9525">
          <a:noFill/>
          <a:miter lim="800000"/>
          <a:headEnd/>
          <a:tailEnd/>
        </a:ln>
      </xdr:spPr>
    </xdr:pic>
    <xdr:clientData/>
  </xdr:oneCellAnchor>
  <xdr:oneCellAnchor>
    <xdr:from>
      <xdr:col>11</xdr:col>
      <xdr:colOff>833322</xdr:colOff>
      <xdr:row>608</xdr:row>
      <xdr:rowOff>85725</xdr:rowOff>
    </xdr:from>
    <xdr:ext cx="6384288" cy="7305"/>
    <xdr:pic>
      <xdr:nvPicPr>
        <xdr:cNvPr id="708" name="Picture 3" descr="LOGO PEMKOT.jpg">
          <a:extLst>
            <a:ext uri="{FF2B5EF4-FFF2-40B4-BE49-F238E27FC236}">
              <a16:creationId xmlns:a16="http://schemas.microsoft.com/office/drawing/2014/main" id="{B440E4F0-4838-4FE0-91D2-C7C07FE2DDB0}"/>
            </a:ext>
          </a:extLst>
        </xdr:cNvPr>
        <xdr:cNvPicPr>
          <a:picLocks noChangeAspect="1"/>
        </xdr:cNvPicPr>
      </xdr:nvPicPr>
      <xdr:blipFill>
        <a:blip xmlns:r="http://schemas.openxmlformats.org/officeDocument/2006/relationships" r:embed="rId1" cstate="print"/>
        <a:srcRect/>
        <a:stretch>
          <a:fillRect/>
        </a:stretch>
      </xdr:blipFill>
      <xdr:spPr>
        <a:xfrm>
          <a:off x="8443797" y="120653175"/>
          <a:ext cx="6384288" cy="7305"/>
        </a:xfrm>
        <a:prstGeom prst="rect">
          <a:avLst/>
        </a:prstGeom>
        <a:noFill/>
        <a:ln w="9525">
          <a:noFill/>
          <a:miter lim="800000"/>
          <a:headEnd/>
          <a:tailEnd/>
        </a:ln>
      </xdr:spPr>
    </xdr:pic>
    <xdr:clientData/>
  </xdr:oneCellAnchor>
  <xdr:oneCellAnchor>
    <xdr:from>
      <xdr:col>11</xdr:col>
      <xdr:colOff>357072</xdr:colOff>
      <xdr:row>606</xdr:row>
      <xdr:rowOff>133350</xdr:rowOff>
    </xdr:from>
    <xdr:ext cx="6384288" cy="7305"/>
    <xdr:pic>
      <xdr:nvPicPr>
        <xdr:cNvPr id="709" name="Picture 3" descr="LOGO PEMKOT.jpg">
          <a:extLst>
            <a:ext uri="{FF2B5EF4-FFF2-40B4-BE49-F238E27FC236}">
              <a16:creationId xmlns:a16="http://schemas.microsoft.com/office/drawing/2014/main" id="{A6A08FE1-F543-41B3-9E9D-1CE242011C0E}"/>
            </a:ext>
          </a:extLst>
        </xdr:cNvPr>
        <xdr:cNvPicPr>
          <a:picLocks noChangeAspect="1"/>
        </xdr:cNvPicPr>
      </xdr:nvPicPr>
      <xdr:blipFill>
        <a:blip xmlns:r="http://schemas.openxmlformats.org/officeDocument/2006/relationships" r:embed="rId1" cstate="print"/>
        <a:srcRect/>
        <a:stretch>
          <a:fillRect/>
        </a:stretch>
      </xdr:blipFill>
      <xdr:spPr>
        <a:xfrm>
          <a:off x="7967547" y="120300750"/>
          <a:ext cx="6384288" cy="7305"/>
        </a:xfrm>
        <a:prstGeom prst="rect">
          <a:avLst/>
        </a:prstGeom>
        <a:noFill/>
        <a:ln w="9525">
          <a:noFill/>
          <a:miter lim="800000"/>
          <a:headEnd/>
          <a:tailEnd/>
        </a:ln>
      </xdr:spPr>
    </xdr:pic>
    <xdr:clientData/>
  </xdr:oneCellAnchor>
  <xdr:oneCellAnchor>
    <xdr:from>
      <xdr:col>11</xdr:col>
      <xdr:colOff>709497</xdr:colOff>
      <xdr:row>606</xdr:row>
      <xdr:rowOff>28575</xdr:rowOff>
    </xdr:from>
    <xdr:ext cx="6384288" cy="7305"/>
    <xdr:pic>
      <xdr:nvPicPr>
        <xdr:cNvPr id="710" name="Picture 3" descr="LOGO PEMKOT.jpg">
          <a:extLst>
            <a:ext uri="{FF2B5EF4-FFF2-40B4-BE49-F238E27FC236}">
              <a16:creationId xmlns:a16="http://schemas.microsoft.com/office/drawing/2014/main" id="{93B3D5A0-8B91-4878-BCB8-6C6819887764}"/>
            </a:ext>
          </a:extLst>
        </xdr:cNvPr>
        <xdr:cNvPicPr>
          <a:picLocks noChangeAspect="1"/>
        </xdr:cNvPicPr>
      </xdr:nvPicPr>
      <xdr:blipFill>
        <a:blip xmlns:r="http://schemas.openxmlformats.org/officeDocument/2006/relationships" r:embed="rId1" cstate="print"/>
        <a:srcRect/>
        <a:stretch>
          <a:fillRect/>
        </a:stretch>
      </xdr:blipFill>
      <xdr:spPr>
        <a:xfrm>
          <a:off x="8319972" y="120195975"/>
          <a:ext cx="6384288" cy="7305"/>
        </a:xfrm>
        <a:prstGeom prst="rect">
          <a:avLst/>
        </a:prstGeom>
        <a:noFill/>
        <a:ln w="9525">
          <a:noFill/>
          <a:miter lim="800000"/>
          <a:headEnd/>
          <a:tailEnd/>
        </a:ln>
      </xdr:spPr>
    </xdr:pic>
    <xdr:clientData/>
  </xdr:oneCellAnchor>
  <xdr:oneCellAnchor>
    <xdr:from>
      <xdr:col>11</xdr:col>
      <xdr:colOff>747597</xdr:colOff>
      <xdr:row>605</xdr:row>
      <xdr:rowOff>66675</xdr:rowOff>
    </xdr:from>
    <xdr:ext cx="6384288" cy="7305"/>
    <xdr:pic>
      <xdr:nvPicPr>
        <xdr:cNvPr id="711" name="Picture 3" descr="LOGO PEMKOT.jpg">
          <a:extLst>
            <a:ext uri="{FF2B5EF4-FFF2-40B4-BE49-F238E27FC236}">
              <a16:creationId xmlns:a16="http://schemas.microsoft.com/office/drawing/2014/main" id="{06C1F82A-8A4C-422F-81F4-DAB00A7EB3F4}"/>
            </a:ext>
          </a:extLst>
        </xdr:cNvPr>
        <xdr:cNvPicPr>
          <a:picLocks noChangeAspect="1"/>
        </xdr:cNvPicPr>
      </xdr:nvPicPr>
      <xdr:blipFill>
        <a:blip xmlns:r="http://schemas.openxmlformats.org/officeDocument/2006/relationships" r:embed="rId1" cstate="print"/>
        <a:srcRect/>
        <a:stretch>
          <a:fillRect/>
        </a:stretch>
      </xdr:blipFill>
      <xdr:spPr>
        <a:xfrm>
          <a:off x="8358072" y="120043575"/>
          <a:ext cx="6384288" cy="7305"/>
        </a:xfrm>
        <a:prstGeom prst="rect">
          <a:avLst/>
        </a:prstGeom>
        <a:noFill/>
        <a:ln w="9525">
          <a:noFill/>
          <a:miter lim="800000"/>
          <a:headEnd/>
          <a:tailEnd/>
        </a:ln>
      </xdr:spPr>
    </xdr:pic>
    <xdr:clientData/>
  </xdr:oneCellAnchor>
  <xdr:oneCellAnchor>
    <xdr:from>
      <xdr:col>11</xdr:col>
      <xdr:colOff>452322</xdr:colOff>
      <xdr:row>604</xdr:row>
      <xdr:rowOff>161925</xdr:rowOff>
    </xdr:from>
    <xdr:ext cx="6384288" cy="7305"/>
    <xdr:pic>
      <xdr:nvPicPr>
        <xdr:cNvPr id="712" name="Picture 3" descr="LOGO PEMKOT.jpg">
          <a:extLst>
            <a:ext uri="{FF2B5EF4-FFF2-40B4-BE49-F238E27FC236}">
              <a16:creationId xmlns:a16="http://schemas.microsoft.com/office/drawing/2014/main" id="{8A206A2D-DF86-48B6-93F7-C0E0E78EAFC5}"/>
            </a:ext>
          </a:extLst>
        </xdr:cNvPr>
        <xdr:cNvPicPr>
          <a:picLocks noChangeAspect="1"/>
        </xdr:cNvPicPr>
      </xdr:nvPicPr>
      <xdr:blipFill>
        <a:blip xmlns:r="http://schemas.openxmlformats.org/officeDocument/2006/relationships" r:embed="rId1" cstate="print"/>
        <a:srcRect/>
        <a:stretch>
          <a:fillRect/>
        </a:stretch>
      </xdr:blipFill>
      <xdr:spPr>
        <a:xfrm>
          <a:off x="8062797" y="119843550"/>
          <a:ext cx="6384288" cy="7305"/>
        </a:xfrm>
        <a:prstGeom prst="rect">
          <a:avLst/>
        </a:prstGeom>
        <a:noFill/>
        <a:ln w="9525">
          <a:noFill/>
          <a:miter lim="800000"/>
          <a:headEnd/>
          <a:tailEnd/>
        </a:ln>
      </xdr:spPr>
    </xdr:pic>
    <xdr:clientData/>
  </xdr:oneCellAnchor>
  <xdr:oneCellAnchor>
    <xdr:from>
      <xdr:col>11</xdr:col>
      <xdr:colOff>538047</xdr:colOff>
      <xdr:row>604</xdr:row>
      <xdr:rowOff>95250</xdr:rowOff>
    </xdr:from>
    <xdr:ext cx="6384288" cy="7305"/>
    <xdr:pic>
      <xdr:nvPicPr>
        <xdr:cNvPr id="713" name="Picture 3" descr="LOGO PEMKOT.jpg">
          <a:extLst>
            <a:ext uri="{FF2B5EF4-FFF2-40B4-BE49-F238E27FC236}">
              <a16:creationId xmlns:a16="http://schemas.microsoft.com/office/drawing/2014/main" id="{D30A440D-355F-4440-8234-2AAD0B2C95B1}"/>
            </a:ext>
          </a:extLst>
        </xdr:cNvPr>
        <xdr:cNvPicPr>
          <a:picLocks noChangeAspect="1"/>
        </xdr:cNvPicPr>
      </xdr:nvPicPr>
      <xdr:blipFill>
        <a:blip xmlns:r="http://schemas.openxmlformats.org/officeDocument/2006/relationships" r:embed="rId1" cstate="print"/>
        <a:srcRect/>
        <a:stretch>
          <a:fillRect/>
        </a:stretch>
      </xdr:blipFill>
      <xdr:spPr>
        <a:xfrm>
          <a:off x="8148522" y="119776875"/>
          <a:ext cx="6384288" cy="7305"/>
        </a:xfrm>
        <a:prstGeom prst="rect">
          <a:avLst/>
        </a:prstGeom>
        <a:noFill/>
        <a:ln w="9525">
          <a:noFill/>
          <a:miter lim="800000"/>
          <a:headEnd/>
          <a:tailEnd/>
        </a:ln>
      </xdr:spPr>
    </xdr:pic>
    <xdr:clientData/>
  </xdr:oneCellAnchor>
  <xdr:oneCellAnchor>
    <xdr:from>
      <xdr:col>11</xdr:col>
      <xdr:colOff>747597</xdr:colOff>
      <xdr:row>604</xdr:row>
      <xdr:rowOff>0</xdr:rowOff>
    </xdr:from>
    <xdr:ext cx="6384288" cy="7305"/>
    <xdr:pic>
      <xdr:nvPicPr>
        <xdr:cNvPr id="714" name="Picture 3" descr="LOGO PEMKOT.jpg">
          <a:extLst>
            <a:ext uri="{FF2B5EF4-FFF2-40B4-BE49-F238E27FC236}">
              <a16:creationId xmlns:a16="http://schemas.microsoft.com/office/drawing/2014/main" id="{A5A6A7F9-E18B-4A88-AA2E-7BB94AB672CF}"/>
            </a:ext>
          </a:extLst>
        </xdr:cNvPr>
        <xdr:cNvPicPr>
          <a:picLocks noChangeAspect="1"/>
        </xdr:cNvPicPr>
      </xdr:nvPicPr>
      <xdr:blipFill>
        <a:blip xmlns:r="http://schemas.openxmlformats.org/officeDocument/2006/relationships" r:embed="rId1" cstate="print"/>
        <a:srcRect/>
        <a:stretch>
          <a:fillRect/>
        </a:stretch>
      </xdr:blipFill>
      <xdr:spPr>
        <a:xfrm>
          <a:off x="8358072" y="119681625"/>
          <a:ext cx="6384288" cy="7305"/>
        </a:xfrm>
        <a:prstGeom prst="rect">
          <a:avLst/>
        </a:prstGeom>
        <a:noFill/>
        <a:ln w="9525">
          <a:noFill/>
          <a:miter lim="800000"/>
          <a:headEnd/>
          <a:tailEnd/>
        </a:ln>
      </xdr:spPr>
    </xdr:pic>
    <xdr:clientData/>
  </xdr:oneCellAnchor>
  <xdr:twoCellAnchor>
    <xdr:from>
      <xdr:col>1</xdr:col>
      <xdr:colOff>5291</xdr:colOff>
      <xdr:row>601</xdr:row>
      <xdr:rowOff>51858</xdr:rowOff>
    </xdr:from>
    <xdr:to>
      <xdr:col>3</xdr:col>
      <xdr:colOff>462491</xdr:colOff>
      <xdr:row>604</xdr:row>
      <xdr:rowOff>281516</xdr:rowOff>
    </xdr:to>
    <xdr:pic>
      <xdr:nvPicPr>
        <xdr:cNvPr id="715" name="Picture 2" descr="unnamed.png">
          <a:extLst>
            <a:ext uri="{FF2B5EF4-FFF2-40B4-BE49-F238E27FC236}">
              <a16:creationId xmlns:a16="http://schemas.microsoft.com/office/drawing/2014/main" id="{3D0D724E-AD9D-4A8C-8628-5518490E62E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4366" y="108189183"/>
          <a:ext cx="952500" cy="877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133350</xdr:rowOff>
    </xdr:from>
    <xdr:to>
      <xdr:col>9</xdr:col>
      <xdr:colOff>19050</xdr:colOff>
      <xdr:row>5</xdr:row>
      <xdr:rowOff>179069</xdr:rowOff>
    </xdr:to>
    <xdr:grpSp>
      <xdr:nvGrpSpPr>
        <xdr:cNvPr id="2" name="Group 1">
          <a:extLst>
            <a:ext uri="{FF2B5EF4-FFF2-40B4-BE49-F238E27FC236}">
              <a16:creationId xmlns:a16="http://schemas.microsoft.com/office/drawing/2014/main" id="{0EBAA3B7-0BF3-42DA-8E12-74226D82E10E}"/>
            </a:ext>
          </a:extLst>
        </xdr:cNvPr>
        <xdr:cNvGrpSpPr>
          <a:grpSpLocks/>
        </xdr:cNvGrpSpPr>
      </xdr:nvGrpSpPr>
      <xdr:grpSpPr>
        <a:xfrm>
          <a:off x="266700" y="1428750"/>
          <a:ext cx="6000750" cy="45719"/>
          <a:chOff x="0" y="0"/>
          <a:chExt cx="6785002" cy="69477"/>
        </a:xfrm>
      </xdr:grpSpPr>
      <xdr:cxnSp macro="">
        <xdr:nvCxnSpPr>
          <xdr:cNvPr id="3" name="Straight Connector 2">
            <a:extLst>
              <a:ext uri="{FF2B5EF4-FFF2-40B4-BE49-F238E27FC236}">
                <a16:creationId xmlns:a16="http://schemas.microsoft.com/office/drawing/2014/main" id="{89870DEB-8FA1-4C9C-A4F0-873B8B9176FB}"/>
              </a:ext>
            </a:extLst>
          </xdr:cNvPr>
          <xdr:cNvCxnSpPr/>
        </xdr:nvCxnSpPr>
        <xdr:spPr>
          <a:xfrm>
            <a:off x="0" y="0"/>
            <a:ext cx="6785002" cy="0"/>
          </a:xfrm>
          <a:prstGeom prst="line">
            <a:avLst/>
          </a:prstGeom>
          <a:noFill/>
          <a:ln w="76200" cap="flat" cmpd="sng" algn="ctr">
            <a:solidFill>
              <a:sysClr val="windowText" lastClr="000000"/>
            </a:solidFill>
            <a:prstDash val="solid"/>
            <a:miter lim="800000"/>
          </a:ln>
          <a:effectLst/>
        </xdr:spPr>
      </xdr:cxnSp>
      <xdr:cxnSp macro="">
        <xdr:nvCxnSpPr>
          <xdr:cNvPr id="4" name="Straight Connector 3">
            <a:extLst>
              <a:ext uri="{FF2B5EF4-FFF2-40B4-BE49-F238E27FC236}">
                <a16:creationId xmlns:a16="http://schemas.microsoft.com/office/drawing/2014/main" id="{560F09D2-2AFC-43AC-884B-67554AA72471}"/>
              </a:ext>
            </a:extLst>
          </xdr:cNvPr>
          <xdr:cNvCxnSpPr/>
        </xdr:nvCxnSpPr>
        <xdr:spPr>
          <a:xfrm>
            <a:off x="0" y="69477"/>
            <a:ext cx="6785002" cy="0"/>
          </a:xfrm>
          <a:prstGeom prst="line">
            <a:avLst/>
          </a:prstGeom>
          <a:noFill/>
          <a:ln w="12700" cap="flat" cmpd="sng" algn="ctr">
            <a:solidFill>
              <a:sysClr val="windowText" lastClr="000000"/>
            </a:solidFill>
            <a:prstDash val="solid"/>
            <a:miter lim="800000"/>
          </a:ln>
          <a:effectLst/>
        </xdr:spPr>
      </xdr:cxnSp>
    </xdr:grpSp>
    <xdr:clientData/>
  </xdr:twoCellAnchor>
  <xdr:twoCellAnchor>
    <xdr:from>
      <xdr:col>1</xdr:col>
      <xdr:colOff>66675</xdr:colOff>
      <xdr:row>0</xdr:row>
      <xdr:rowOff>152400</xdr:rowOff>
    </xdr:from>
    <xdr:to>
      <xdr:col>2</xdr:col>
      <xdr:colOff>514350</xdr:colOff>
      <xdr:row>4</xdr:row>
      <xdr:rowOff>66675</xdr:rowOff>
    </xdr:to>
    <xdr:pic>
      <xdr:nvPicPr>
        <xdr:cNvPr id="5" name="Picture 15" descr="Description: F:\PEMKOT.jpg">
          <a:extLst>
            <a:ext uri="{FF2B5EF4-FFF2-40B4-BE49-F238E27FC236}">
              <a16:creationId xmlns:a16="http://schemas.microsoft.com/office/drawing/2014/main" id="{2BA8AB67-9C99-4D3B-9859-2C1E21821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52400"/>
          <a:ext cx="1057275"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PMT%20LOKAL/JURU%20MASAK/HONOR%20TENAGA%20MASAK%20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kwitansi"/>
      <sheetName val="2. Daftar No.Rek verif balita"/>
      <sheetName val="2. Daftar No.Rek verif BUMIL"/>
      <sheetName val="bumil"/>
      <sheetName val="balita"/>
      <sheetName val="NPWP"/>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pkm-bukuan.samarindakota.go.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606"/>
  <sheetViews>
    <sheetView tabSelected="1" view="pageBreakPreview" topLeftCell="A563" zoomScale="110" zoomScaleNormal="80" zoomScaleSheetLayoutView="110" workbookViewId="0">
      <selection activeCell="I577" sqref="I577"/>
    </sheetView>
  </sheetViews>
  <sheetFormatPr defaultColWidth="9" defaultRowHeight="14.25" x14ac:dyDescent="0.2"/>
  <cols>
    <col min="1" max="1" width="2.28515625" style="53" customWidth="1"/>
    <col min="2" max="2" width="4.42578125" style="53" customWidth="1"/>
    <col min="3" max="3" width="22.5703125" style="53" customWidth="1"/>
    <col min="4" max="4" width="30.28515625" style="53" customWidth="1"/>
    <col min="5" max="5" width="20.7109375" style="53" customWidth="1"/>
    <col min="6" max="6" width="35" style="53" customWidth="1"/>
    <col min="7" max="7" width="20.85546875" style="53" customWidth="1"/>
    <col min="8" max="8" width="20" style="53" customWidth="1"/>
    <col min="9" max="9" width="23.42578125" style="53" customWidth="1"/>
    <col min="10" max="10" width="9" style="53"/>
    <col min="11" max="11" width="18.28515625" style="53" customWidth="1"/>
    <col min="12" max="12" width="16.85546875" style="53" customWidth="1"/>
    <col min="13" max="13" width="14" style="53" customWidth="1"/>
    <col min="14" max="16384" width="9" style="53"/>
  </cols>
  <sheetData>
    <row r="2" spans="2:9" ht="15" x14ac:dyDescent="0.25">
      <c r="B2" s="434" t="s">
        <v>0</v>
      </c>
      <c r="C2" s="434"/>
      <c r="D2" s="434"/>
      <c r="E2" s="434"/>
      <c r="F2" s="434"/>
      <c r="G2" s="434"/>
      <c r="H2" s="434"/>
      <c r="I2" s="434"/>
    </row>
    <row r="3" spans="2:9" ht="15" x14ac:dyDescent="0.25">
      <c r="B3" s="434" t="s">
        <v>1</v>
      </c>
      <c r="C3" s="434"/>
      <c r="D3" s="434"/>
      <c r="E3" s="434"/>
      <c r="F3" s="434"/>
      <c r="G3" s="434"/>
      <c r="H3" s="434"/>
      <c r="I3" s="434"/>
    </row>
    <row r="4" spans="2:9" x14ac:dyDescent="0.2">
      <c r="B4" s="64"/>
      <c r="C4" s="64"/>
      <c r="D4" s="64"/>
      <c r="E4" s="64"/>
      <c r="F4" s="64"/>
      <c r="G4" s="64"/>
      <c r="H4" s="64"/>
      <c r="I4" s="64"/>
    </row>
    <row r="5" spans="2:9" x14ac:dyDescent="0.2">
      <c r="B5" s="64" t="s">
        <v>2</v>
      </c>
      <c r="C5" s="64"/>
      <c r="D5" s="64" t="s">
        <v>188</v>
      </c>
      <c r="E5" s="64"/>
      <c r="F5" s="64"/>
      <c r="G5" s="64"/>
      <c r="H5" s="64"/>
      <c r="I5" s="64"/>
    </row>
    <row r="6" spans="2:9" x14ac:dyDescent="0.2">
      <c r="B6" s="64" t="s">
        <v>3</v>
      </c>
      <c r="C6" s="64"/>
      <c r="D6" s="64" t="s">
        <v>189</v>
      </c>
      <c r="E6" s="64"/>
      <c r="F6" s="64"/>
      <c r="G6" s="64"/>
      <c r="H6" s="64"/>
      <c r="I6" s="64"/>
    </row>
    <row r="7" spans="2:9" x14ac:dyDescent="0.2">
      <c r="B7" s="64" t="s">
        <v>4</v>
      </c>
      <c r="C7" s="64"/>
      <c r="D7" s="64" t="s">
        <v>190</v>
      </c>
      <c r="E7" s="64"/>
      <c r="F7" s="64"/>
      <c r="G7" s="64"/>
      <c r="H7" s="64"/>
      <c r="I7" s="64"/>
    </row>
    <row r="8" spans="2:9" ht="15" thickBot="1" x14ac:dyDescent="0.25">
      <c r="B8" s="64"/>
      <c r="C8" s="64"/>
      <c r="D8" s="64"/>
      <c r="E8" s="64"/>
      <c r="F8" s="64"/>
      <c r="G8" s="64"/>
      <c r="H8" s="64"/>
      <c r="I8" s="64"/>
    </row>
    <row r="9" spans="2:9" ht="24.75" customHeight="1" x14ac:dyDescent="0.2">
      <c r="B9" s="93" t="s">
        <v>5</v>
      </c>
      <c r="C9" s="94" t="s">
        <v>6</v>
      </c>
      <c r="D9" s="94" t="s">
        <v>7</v>
      </c>
      <c r="E9" s="94" t="s">
        <v>8</v>
      </c>
      <c r="F9" s="95" t="s">
        <v>9</v>
      </c>
      <c r="G9" s="95" t="s">
        <v>10</v>
      </c>
      <c r="H9" s="94" t="s">
        <v>11</v>
      </c>
      <c r="I9" s="127" t="s">
        <v>12</v>
      </c>
    </row>
    <row r="10" spans="2:9" x14ac:dyDescent="0.2">
      <c r="B10" s="96">
        <v>1</v>
      </c>
      <c r="C10" s="134" t="s">
        <v>13</v>
      </c>
      <c r="D10" s="97">
        <v>3</v>
      </c>
      <c r="E10" s="98">
        <v>4</v>
      </c>
      <c r="F10" s="136">
        <v>5</v>
      </c>
      <c r="G10" s="99">
        <v>6</v>
      </c>
      <c r="H10" s="98">
        <v>7</v>
      </c>
      <c r="I10" s="128">
        <v>8</v>
      </c>
    </row>
    <row r="11" spans="2:9" ht="20.100000000000001" customHeight="1" x14ac:dyDescent="0.2">
      <c r="B11" s="100">
        <v>1</v>
      </c>
      <c r="C11" s="101" t="s">
        <v>219</v>
      </c>
      <c r="D11" s="243" t="s">
        <v>220</v>
      </c>
      <c r="E11" s="102"/>
      <c r="F11" s="135" t="s">
        <v>221</v>
      </c>
      <c r="G11" s="103">
        <v>15926</v>
      </c>
      <c r="H11" s="104">
        <v>0</v>
      </c>
      <c r="I11" s="129">
        <f>G11-H11</f>
        <v>15926</v>
      </c>
    </row>
    <row r="12" spans="2:9" ht="20.100000000000001" customHeight="1" x14ac:dyDescent="0.2">
      <c r="B12" s="105"/>
      <c r="C12" s="106"/>
      <c r="D12" s="107"/>
      <c r="E12" s="108"/>
      <c r="F12" s="109" t="s">
        <v>14</v>
      </c>
      <c r="G12" s="110">
        <v>0</v>
      </c>
      <c r="H12" s="111"/>
      <c r="I12" s="130">
        <f>G11+G12</f>
        <v>15926</v>
      </c>
    </row>
    <row r="13" spans="2:9" ht="24.95" customHeight="1" x14ac:dyDescent="0.2">
      <c r="B13" s="105"/>
      <c r="C13" s="112"/>
      <c r="D13" s="113"/>
      <c r="E13" s="114"/>
      <c r="F13" s="115"/>
      <c r="G13" s="110"/>
      <c r="H13" s="111"/>
      <c r="I13" s="131"/>
    </row>
    <row r="14" spans="2:9" ht="24.95" customHeight="1" x14ac:dyDescent="0.2">
      <c r="B14" s="105"/>
      <c r="C14" s="106"/>
      <c r="D14" s="113"/>
      <c r="E14" s="114"/>
      <c r="F14" s="116"/>
      <c r="G14" s="110"/>
      <c r="H14" s="111"/>
      <c r="I14" s="131"/>
    </row>
    <row r="15" spans="2:9" ht="24.95" customHeight="1" x14ac:dyDescent="0.2">
      <c r="B15" s="105"/>
      <c r="C15" s="112"/>
      <c r="D15" s="113"/>
      <c r="E15" s="114"/>
      <c r="F15" s="116"/>
      <c r="G15" s="110"/>
      <c r="H15" s="111"/>
      <c r="I15" s="131"/>
    </row>
    <row r="16" spans="2:9" ht="24.95" customHeight="1" x14ac:dyDescent="0.2">
      <c r="B16" s="105"/>
      <c r="C16" s="106"/>
      <c r="D16" s="113"/>
      <c r="E16" s="114"/>
      <c r="F16" s="117"/>
      <c r="G16" s="110"/>
      <c r="H16" s="111"/>
      <c r="I16" s="131"/>
    </row>
    <row r="17" spans="2:9" ht="24.95" customHeight="1" x14ac:dyDescent="0.2">
      <c r="B17" s="105"/>
      <c r="C17" s="112"/>
      <c r="D17" s="113"/>
      <c r="E17" s="114"/>
      <c r="F17" s="115"/>
      <c r="G17" s="110"/>
      <c r="H17" s="111"/>
      <c r="I17" s="131"/>
    </row>
    <row r="18" spans="2:9" ht="24.95" customHeight="1" x14ac:dyDescent="0.2">
      <c r="B18" s="105"/>
      <c r="C18" s="106"/>
      <c r="D18" s="113"/>
      <c r="E18" s="114"/>
      <c r="F18" s="117"/>
      <c r="G18" s="110"/>
      <c r="H18" s="111"/>
      <c r="I18" s="131"/>
    </row>
    <row r="19" spans="2:9" ht="20.100000000000001" customHeight="1" x14ac:dyDescent="0.2">
      <c r="B19" s="435" t="s">
        <v>15</v>
      </c>
      <c r="C19" s="436"/>
      <c r="D19" s="436"/>
      <c r="E19" s="436"/>
      <c r="F19" s="436"/>
      <c r="G19" s="118">
        <v>0</v>
      </c>
      <c r="H19" s="118"/>
      <c r="I19" s="132"/>
    </row>
    <row r="20" spans="2:9" ht="20.100000000000001" customHeight="1" thickBot="1" x14ac:dyDescent="0.25">
      <c r="B20" s="437" t="s">
        <v>16</v>
      </c>
      <c r="C20" s="438"/>
      <c r="D20" s="438"/>
      <c r="E20" s="438"/>
      <c r="F20" s="438"/>
      <c r="G20" s="119">
        <f>SUM(G11:G18)</f>
        <v>15926</v>
      </c>
      <c r="H20" s="119">
        <f>H19+H11</f>
        <v>0</v>
      </c>
      <c r="I20" s="133">
        <f>G20-H20</f>
        <v>15926</v>
      </c>
    </row>
    <row r="21" spans="2:9" ht="15" x14ac:dyDescent="0.2">
      <c r="B21" s="120"/>
      <c r="C21" s="120"/>
      <c r="D21" s="120"/>
      <c r="E21" s="120" t="s">
        <v>17</v>
      </c>
      <c r="F21" s="120"/>
      <c r="G21" s="121"/>
      <c r="H21" s="121"/>
      <c r="I21" s="121"/>
    </row>
    <row r="22" spans="2:9" s="92" customFormat="1" x14ac:dyDescent="0.25">
      <c r="B22" s="49"/>
      <c r="C22" s="49" t="s">
        <v>18</v>
      </c>
      <c r="D22" s="49"/>
      <c r="E22" s="49"/>
      <c r="F22" s="49"/>
      <c r="G22" s="49"/>
      <c r="H22" s="49"/>
      <c r="I22" s="49"/>
    </row>
    <row r="23" spans="2:9" s="92" customFormat="1" x14ac:dyDescent="0.25">
      <c r="B23" s="49"/>
      <c r="C23" s="49" t="s">
        <v>19</v>
      </c>
      <c r="D23" s="49"/>
      <c r="E23" s="122">
        <f>I20</f>
        <v>15926</v>
      </c>
      <c r="F23" s="123"/>
      <c r="G23" s="49"/>
      <c r="H23" s="122"/>
      <c r="I23" s="122"/>
    </row>
    <row r="24" spans="2:9" s="92" customFormat="1" x14ac:dyDescent="0.25">
      <c r="B24" s="49"/>
      <c r="C24" s="49" t="s">
        <v>20</v>
      </c>
      <c r="D24" s="49"/>
      <c r="E24" s="49"/>
      <c r="F24" s="123"/>
      <c r="G24" s="49"/>
      <c r="H24" s="49"/>
      <c r="I24" s="49"/>
    </row>
    <row r="25" spans="2:9" s="92" customFormat="1" x14ac:dyDescent="0.25">
      <c r="B25" s="49"/>
      <c r="C25" s="49" t="s">
        <v>21</v>
      </c>
      <c r="D25" s="49"/>
      <c r="E25" s="122">
        <v>0</v>
      </c>
      <c r="F25" s="123"/>
      <c r="G25" s="122"/>
      <c r="H25" s="49"/>
      <c r="I25" s="49"/>
    </row>
    <row r="26" spans="2:9" s="92" customFormat="1" x14ac:dyDescent="0.25">
      <c r="B26" s="49"/>
      <c r="C26" s="49" t="s">
        <v>22</v>
      </c>
      <c r="D26" s="49"/>
      <c r="E26" s="122">
        <f>SUM(E23:E25)</f>
        <v>15926</v>
      </c>
      <c r="F26" s="123"/>
      <c r="G26" s="122"/>
      <c r="H26" s="122"/>
      <c r="I26" s="49"/>
    </row>
    <row r="27" spans="2:9" s="92" customFormat="1" x14ac:dyDescent="0.25">
      <c r="B27" s="49"/>
      <c r="C27" s="49"/>
      <c r="D27" s="49"/>
      <c r="E27" s="49"/>
      <c r="F27" s="123"/>
      <c r="G27" s="49"/>
      <c r="H27" s="49"/>
      <c r="I27" s="49"/>
    </row>
    <row r="28" spans="2:9" s="92" customFormat="1" x14ac:dyDescent="0.25">
      <c r="B28" s="49"/>
      <c r="C28" s="48"/>
      <c r="D28" s="48" t="s">
        <v>23</v>
      </c>
      <c r="E28" s="48"/>
      <c r="F28" s="49"/>
      <c r="G28" s="432" t="s">
        <v>24</v>
      </c>
      <c r="H28" s="432"/>
      <c r="I28" s="432"/>
    </row>
    <row r="29" spans="2:9" s="92" customFormat="1" x14ac:dyDescent="0.25">
      <c r="B29" s="49"/>
      <c r="C29" s="48"/>
      <c r="D29" s="48" t="s">
        <v>191</v>
      </c>
      <c r="E29" s="48"/>
      <c r="F29" s="49"/>
      <c r="G29" s="432" t="s">
        <v>26</v>
      </c>
      <c r="H29" s="432"/>
      <c r="I29" s="432"/>
    </row>
    <row r="30" spans="2:9" s="92" customFormat="1" x14ac:dyDescent="0.25">
      <c r="B30" s="49"/>
      <c r="C30" s="48"/>
      <c r="D30" s="48"/>
      <c r="E30" s="48"/>
      <c r="F30" s="49"/>
      <c r="G30" s="49"/>
      <c r="H30" s="49"/>
      <c r="I30" s="49"/>
    </row>
    <row r="31" spans="2:9" s="92" customFormat="1" x14ac:dyDescent="0.25">
      <c r="B31" s="49"/>
      <c r="C31" s="48"/>
      <c r="D31" s="48"/>
      <c r="E31" s="48"/>
      <c r="F31" s="49"/>
      <c r="G31" s="49"/>
      <c r="H31" s="49"/>
      <c r="I31" s="49"/>
    </row>
    <row r="32" spans="2:9" s="92" customFormat="1" ht="10.5" customHeight="1" x14ac:dyDescent="0.25">
      <c r="B32" s="49"/>
      <c r="C32" s="48"/>
      <c r="D32" s="48"/>
      <c r="E32" s="48"/>
      <c r="F32" s="49"/>
      <c r="G32" s="49"/>
      <c r="H32" s="49"/>
      <c r="I32" s="122"/>
    </row>
    <row r="33" spans="2:9" s="92" customFormat="1" ht="15" x14ac:dyDescent="0.25">
      <c r="B33" s="49"/>
      <c r="C33" s="124"/>
      <c r="D33" s="137" t="s">
        <v>185</v>
      </c>
      <c r="E33" s="124"/>
      <c r="F33" s="48"/>
      <c r="G33" s="433" t="s">
        <v>192</v>
      </c>
      <c r="H33" s="433"/>
      <c r="I33" s="433"/>
    </row>
    <row r="34" spans="2:9" s="92" customFormat="1" ht="15" x14ac:dyDescent="0.25">
      <c r="B34" s="49"/>
      <c r="C34" s="125"/>
      <c r="D34" s="138" t="s">
        <v>186</v>
      </c>
      <c r="E34" s="125"/>
      <c r="F34" s="48"/>
      <c r="G34" s="432" t="s">
        <v>193</v>
      </c>
      <c r="H34" s="432"/>
      <c r="I34" s="432"/>
    </row>
    <row r="35" spans="2:9" x14ac:dyDescent="0.2">
      <c r="B35" s="64"/>
      <c r="C35" s="64"/>
      <c r="D35" s="64"/>
      <c r="E35" s="64"/>
      <c r="F35" s="64"/>
      <c r="G35" s="64"/>
      <c r="H35" s="64"/>
      <c r="I35" s="64"/>
    </row>
    <row r="36" spans="2:9" ht="15" x14ac:dyDescent="0.2">
      <c r="B36" s="126"/>
      <c r="C36" s="126"/>
      <c r="D36" s="126"/>
      <c r="E36" s="126"/>
      <c r="F36" s="126"/>
      <c r="G36" s="126"/>
      <c r="H36" s="126"/>
      <c r="I36" s="126"/>
    </row>
    <row r="37" spans="2:9" ht="15" x14ac:dyDescent="0.2">
      <c r="B37" s="126"/>
      <c r="C37" s="126"/>
      <c r="D37" s="126"/>
      <c r="E37" s="126"/>
      <c r="F37" s="126"/>
      <c r="G37" s="126"/>
      <c r="H37" s="126"/>
      <c r="I37" s="126"/>
    </row>
    <row r="38" spans="2:9" ht="15" x14ac:dyDescent="0.2">
      <c r="B38" s="126"/>
      <c r="C38" s="126"/>
      <c r="D38" s="126"/>
      <c r="E38" s="126"/>
      <c r="F38" s="126"/>
      <c r="G38" s="126"/>
      <c r="H38" s="126"/>
      <c r="I38" s="126"/>
    </row>
    <row r="39" spans="2:9" ht="15" x14ac:dyDescent="0.25">
      <c r="B39" s="434" t="s">
        <v>0</v>
      </c>
      <c r="C39" s="434"/>
      <c r="D39" s="434"/>
      <c r="E39" s="434"/>
      <c r="F39" s="434"/>
      <c r="G39" s="434"/>
      <c r="H39" s="434"/>
      <c r="I39" s="434"/>
    </row>
    <row r="40" spans="2:9" ht="15" x14ac:dyDescent="0.25">
      <c r="B40" s="434" t="s">
        <v>29</v>
      </c>
      <c r="C40" s="434"/>
      <c r="D40" s="434"/>
      <c r="E40" s="434"/>
      <c r="F40" s="434"/>
      <c r="G40" s="434"/>
      <c r="H40" s="434"/>
      <c r="I40" s="434"/>
    </row>
    <row r="41" spans="2:9" x14ac:dyDescent="0.2">
      <c r="B41" s="64"/>
      <c r="C41" s="64"/>
      <c r="D41" s="64"/>
      <c r="E41" s="64"/>
      <c r="F41" s="64"/>
      <c r="G41" s="64"/>
      <c r="H41" s="64"/>
      <c r="I41" s="64"/>
    </row>
    <row r="42" spans="2:9" x14ac:dyDescent="0.2">
      <c r="B42" s="64" t="s">
        <v>2</v>
      </c>
      <c r="C42" s="64"/>
      <c r="D42" s="64" t="s">
        <v>188</v>
      </c>
      <c r="E42" s="64"/>
      <c r="F42" s="64"/>
      <c r="G42" s="64"/>
      <c r="H42" s="64"/>
      <c r="I42" s="64"/>
    </row>
    <row r="43" spans="2:9" x14ac:dyDescent="0.2">
      <c r="B43" s="64" t="s">
        <v>3</v>
      </c>
      <c r="C43" s="64"/>
      <c r="D43" s="64" t="s">
        <v>189</v>
      </c>
      <c r="E43" s="64"/>
      <c r="F43" s="64"/>
      <c r="G43" s="64"/>
      <c r="H43" s="64"/>
      <c r="I43" s="64"/>
    </row>
    <row r="44" spans="2:9" x14ac:dyDescent="0.2">
      <c r="B44" s="64" t="s">
        <v>4</v>
      </c>
      <c r="C44" s="64"/>
      <c r="D44" s="64" t="s">
        <v>190</v>
      </c>
      <c r="E44" s="64"/>
      <c r="F44" s="64"/>
      <c r="G44" s="64"/>
      <c r="H44" s="64"/>
      <c r="I44" s="64"/>
    </row>
    <row r="45" spans="2:9" ht="15" thickBot="1" x14ac:dyDescent="0.25">
      <c r="B45" s="64"/>
      <c r="C45" s="64"/>
      <c r="D45" s="64"/>
      <c r="E45" s="64"/>
      <c r="F45" s="64"/>
      <c r="G45" s="64"/>
      <c r="H45" s="64"/>
      <c r="I45" s="64"/>
    </row>
    <row r="46" spans="2:9" ht="15" x14ac:dyDescent="0.2">
      <c r="B46" s="93" t="s">
        <v>5</v>
      </c>
      <c r="C46" s="94" t="s">
        <v>6</v>
      </c>
      <c r="D46" s="94" t="s">
        <v>7</v>
      </c>
      <c r="E46" s="94" t="s">
        <v>8</v>
      </c>
      <c r="F46" s="95" t="s">
        <v>9</v>
      </c>
      <c r="G46" s="95" t="s">
        <v>10</v>
      </c>
      <c r="H46" s="94" t="s">
        <v>11</v>
      </c>
      <c r="I46" s="127" t="s">
        <v>12</v>
      </c>
    </row>
    <row r="47" spans="2:9" x14ac:dyDescent="0.2">
      <c r="B47" s="96">
        <v>1</v>
      </c>
      <c r="C47" s="134" t="s">
        <v>13</v>
      </c>
      <c r="D47" s="97">
        <v>3</v>
      </c>
      <c r="E47" s="98">
        <v>4</v>
      </c>
      <c r="F47" s="136">
        <v>5</v>
      </c>
      <c r="G47" s="99">
        <v>6</v>
      </c>
      <c r="H47" s="98">
        <v>7</v>
      </c>
      <c r="I47" s="128">
        <v>8</v>
      </c>
    </row>
    <row r="48" spans="2:9" x14ac:dyDescent="0.2">
      <c r="B48" s="100">
        <v>1</v>
      </c>
      <c r="C48" s="101" t="s">
        <v>222</v>
      </c>
      <c r="D48" s="243" t="s">
        <v>248</v>
      </c>
      <c r="E48" s="102"/>
      <c r="F48" s="135" t="s">
        <v>30</v>
      </c>
      <c r="G48" s="103">
        <f>I20</f>
        <v>15926</v>
      </c>
      <c r="H48" s="104">
        <v>0</v>
      </c>
      <c r="I48" s="129">
        <f>G48-H48</f>
        <v>15926</v>
      </c>
    </row>
    <row r="49" spans="2:10" x14ac:dyDescent="0.2">
      <c r="B49" s="105"/>
      <c r="C49" s="106"/>
      <c r="D49" s="107"/>
      <c r="E49" s="108"/>
      <c r="F49" s="109" t="s">
        <v>14</v>
      </c>
      <c r="G49" s="110">
        <v>0</v>
      </c>
      <c r="H49" s="111"/>
      <c r="I49" s="130">
        <f>G48+G49</f>
        <v>15926</v>
      </c>
    </row>
    <row r="50" spans="2:10" x14ac:dyDescent="0.2">
      <c r="B50" s="105"/>
      <c r="C50" s="112"/>
      <c r="D50" s="113"/>
      <c r="E50" s="114"/>
      <c r="F50" s="115"/>
      <c r="G50" s="110"/>
      <c r="H50" s="111"/>
      <c r="I50" s="131"/>
    </row>
    <row r="51" spans="2:10" x14ac:dyDescent="0.2">
      <c r="B51" s="105"/>
      <c r="C51" s="106"/>
      <c r="D51" s="113"/>
      <c r="E51" s="114"/>
      <c r="F51" s="116"/>
      <c r="G51" s="110"/>
      <c r="H51" s="111"/>
      <c r="I51" s="131"/>
    </row>
    <row r="52" spans="2:10" x14ac:dyDescent="0.2">
      <c r="B52" s="105"/>
      <c r="C52" s="112"/>
      <c r="D52" s="113"/>
      <c r="E52" s="114"/>
      <c r="F52" s="116"/>
      <c r="G52" s="110"/>
      <c r="H52" s="111"/>
      <c r="I52" s="131"/>
    </row>
    <row r="53" spans="2:10" x14ac:dyDescent="0.2">
      <c r="B53" s="105"/>
      <c r="C53" s="106"/>
      <c r="D53" s="113"/>
      <c r="E53" s="114"/>
      <c r="F53" s="117"/>
      <c r="G53" s="110"/>
      <c r="H53" s="111"/>
      <c r="I53" s="131"/>
    </row>
    <row r="54" spans="2:10" x14ac:dyDescent="0.2">
      <c r="B54" s="105"/>
      <c r="C54" s="112"/>
      <c r="D54" s="113"/>
      <c r="E54" s="114"/>
      <c r="F54" s="115"/>
      <c r="G54" s="110"/>
      <c r="H54" s="111"/>
      <c r="I54" s="131"/>
    </row>
    <row r="55" spans="2:10" x14ac:dyDescent="0.2">
      <c r="B55" s="105"/>
      <c r="C55" s="106"/>
      <c r="D55" s="113"/>
      <c r="E55" s="114"/>
      <c r="F55" s="117"/>
      <c r="G55" s="110"/>
      <c r="H55" s="111"/>
      <c r="I55" s="131"/>
    </row>
    <row r="56" spans="2:10" ht="15" x14ac:dyDescent="0.2">
      <c r="B56" s="435" t="s">
        <v>15</v>
      </c>
      <c r="C56" s="436"/>
      <c r="D56" s="436"/>
      <c r="E56" s="436"/>
      <c r="F56" s="436"/>
      <c r="G56" s="118">
        <v>0</v>
      </c>
      <c r="H56" s="118"/>
      <c r="I56" s="132"/>
    </row>
    <row r="57" spans="2:10" ht="15.75" thickBot="1" x14ac:dyDescent="0.25">
      <c r="B57" s="437" t="s">
        <v>16</v>
      </c>
      <c r="C57" s="438"/>
      <c r="D57" s="438"/>
      <c r="E57" s="438"/>
      <c r="F57" s="438"/>
      <c r="G57" s="119">
        <f>SUM(G48:G55)</f>
        <v>15926</v>
      </c>
      <c r="H57" s="119">
        <f>H56+H48</f>
        <v>0</v>
      </c>
      <c r="I57" s="133">
        <f>G57-H57</f>
        <v>15926</v>
      </c>
    </row>
    <row r="58" spans="2:10" ht="15" x14ac:dyDescent="0.2">
      <c r="B58" s="120"/>
      <c r="C58" s="120"/>
      <c r="D58" s="120"/>
      <c r="E58" s="120" t="s">
        <v>17</v>
      </c>
      <c r="F58" s="120"/>
      <c r="G58" s="121"/>
      <c r="H58" s="121"/>
      <c r="I58" s="121"/>
    </row>
    <row r="59" spans="2:10" x14ac:dyDescent="0.2">
      <c r="B59" s="49"/>
      <c r="C59" s="49" t="s">
        <v>31</v>
      </c>
      <c r="D59" s="49"/>
      <c r="E59" s="49"/>
      <c r="F59" s="49"/>
      <c r="G59" s="49"/>
      <c r="H59" s="49"/>
      <c r="I59" s="49"/>
      <c r="J59" s="92"/>
    </row>
    <row r="60" spans="2:10" x14ac:dyDescent="0.2">
      <c r="B60" s="49"/>
      <c r="C60" s="49" t="s">
        <v>19</v>
      </c>
      <c r="D60" s="49"/>
      <c r="E60" s="122">
        <f>I57</f>
        <v>15926</v>
      </c>
      <c r="F60" s="123"/>
      <c r="G60" s="49"/>
      <c r="H60" s="122"/>
      <c r="I60" s="122"/>
      <c r="J60" s="92"/>
    </row>
    <row r="61" spans="2:10" x14ac:dyDescent="0.2">
      <c r="B61" s="49"/>
      <c r="C61" s="49" t="s">
        <v>20</v>
      </c>
      <c r="D61" s="49"/>
      <c r="E61" s="49"/>
      <c r="F61" s="123"/>
      <c r="G61" s="49"/>
      <c r="H61" s="49"/>
      <c r="I61" s="49"/>
      <c r="J61" s="92"/>
    </row>
    <row r="62" spans="2:10" x14ac:dyDescent="0.2">
      <c r="B62" s="49"/>
      <c r="C62" s="49" t="s">
        <v>21</v>
      </c>
      <c r="D62" s="49"/>
      <c r="E62" s="122">
        <v>0</v>
      </c>
      <c r="F62" s="123"/>
      <c r="G62" s="122"/>
      <c r="H62" s="49"/>
      <c r="I62" s="49"/>
      <c r="J62" s="92"/>
    </row>
    <row r="63" spans="2:10" x14ac:dyDescent="0.2">
      <c r="B63" s="49"/>
      <c r="C63" s="49" t="s">
        <v>22</v>
      </c>
      <c r="D63" s="49"/>
      <c r="E63" s="122">
        <f>SUM(E60:E62)</f>
        <v>15926</v>
      </c>
      <c r="F63" s="123"/>
      <c r="G63" s="122"/>
      <c r="H63" s="122"/>
      <c r="I63" s="49"/>
      <c r="J63" s="92"/>
    </row>
    <row r="64" spans="2:10" x14ac:dyDescent="0.2">
      <c r="B64" s="49"/>
      <c r="C64" s="49"/>
      <c r="D64" s="49"/>
      <c r="E64" s="49"/>
      <c r="F64" s="123"/>
      <c r="G64" s="49"/>
      <c r="H64" s="49"/>
      <c r="I64" s="49"/>
      <c r="J64" s="92"/>
    </row>
    <row r="65" spans="2:10" x14ac:dyDescent="0.2">
      <c r="B65" s="49"/>
      <c r="C65" s="48"/>
      <c r="D65" s="48" t="s">
        <v>23</v>
      </c>
      <c r="E65" s="48"/>
      <c r="F65" s="49"/>
      <c r="G65" s="432" t="s">
        <v>32</v>
      </c>
      <c r="H65" s="432"/>
      <c r="I65" s="432"/>
      <c r="J65" s="92"/>
    </row>
    <row r="66" spans="2:10" x14ac:dyDescent="0.2">
      <c r="B66" s="49"/>
      <c r="C66" s="48"/>
      <c r="D66" s="48" t="s">
        <v>191</v>
      </c>
      <c r="E66" s="48"/>
      <c r="F66" s="49"/>
      <c r="G66" s="432" t="s">
        <v>26</v>
      </c>
      <c r="H66" s="432"/>
      <c r="I66" s="432"/>
      <c r="J66" s="92"/>
    </row>
    <row r="67" spans="2:10" x14ac:dyDescent="0.2">
      <c r="B67" s="49"/>
      <c r="C67" s="48"/>
      <c r="D67" s="48"/>
      <c r="E67" s="48"/>
      <c r="F67" s="49"/>
      <c r="G67" s="49"/>
      <c r="H67" s="49"/>
      <c r="I67" s="49"/>
      <c r="J67" s="92"/>
    </row>
    <row r="68" spans="2:10" x14ac:dyDescent="0.2">
      <c r="B68" s="49"/>
      <c r="C68" s="48"/>
      <c r="D68" s="48"/>
      <c r="E68" s="48"/>
      <c r="F68" s="49"/>
      <c r="G68" s="49"/>
      <c r="H68" s="49"/>
      <c r="I68" s="49"/>
      <c r="J68" s="92"/>
    </row>
    <row r="69" spans="2:10" x14ac:dyDescent="0.2">
      <c r="B69" s="49"/>
      <c r="C69" s="48"/>
      <c r="D69" s="48"/>
      <c r="E69" s="48"/>
      <c r="F69" s="49"/>
      <c r="G69" s="49"/>
      <c r="H69" s="49"/>
      <c r="I69" s="122"/>
      <c r="J69" s="92"/>
    </row>
    <row r="70" spans="2:10" ht="15" x14ac:dyDescent="0.2">
      <c r="B70" s="49"/>
      <c r="C70" s="124"/>
      <c r="D70" s="137" t="s">
        <v>185</v>
      </c>
      <c r="E70" s="124"/>
      <c r="F70" s="48"/>
      <c r="G70" s="433" t="s">
        <v>192</v>
      </c>
      <c r="H70" s="433"/>
      <c r="I70" s="433"/>
      <c r="J70" s="92"/>
    </row>
    <row r="71" spans="2:10" ht="15" x14ac:dyDescent="0.2">
      <c r="B71" s="49"/>
      <c r="C71" s="125"/>
      <c r="D71" s="138" t="s">
        <v>186</v>
      </c>
      <c r="E71" s="125"/>
      <c r="F71" s="48"/>
      <c r="G71" s="432" t="s">
        <v>193</v>
      </c>
      <c r="H71" s="432"/>
      <c r="I71" s="432"/>
      <c r="J71" s="92"/>
    </row>
    <row r="75" spans="2:10" ht="15" x14ac:dyDescent="0.25">
      <c r="B75" s="434" t="s">
        <v>0</v>
      </c>
      <c r="C75" s="434"/>
      <c r="D75" s="434"/>
      <c r="E75" s="434"/>
      <c r="F75" s="434"/>
      <c r="G75" s="434"/>
      <c r="H75" s="434"/>
      <c r="I75" s="434"/>
    </row>
    <row r="76" spans="2:10" ht="15" x14ac:dyDescent="0.25">
      <c r="B76" s="434" t="s">
        <v>247</v>
      </c>
      <c r="C76" s="434"/>
      <c r="D76" s="434"/>
      <c r="E76" s="434"/>
      <c r="F76" s="434"/>
      <c r="G76" s="434"/>
      <c r="H76" s="434"/>
      <c r="I76" s="434"/>
    </row>
    <row r="77" spans="2:10" x14ac:dyDescent="0.2">
      <c r="B77" s="64"/>
      <c r="C77" s="64"/>
      <c r="D77" s="64"/>
      <c r="E77" s="64"/>
      <c r="F77" s="64"/>
      <c r="G77" s="64"/>
      <c r="H77" s="64"/>
      <c r="I77" s="64"/>
    </row>
    <row r="78" spans="2:10" x14ac:dyDescent="0.2">
      <c r="B78" s="64" t="s">
        <v>2</v>
      </c>
      <c r="C78" s="64"/>
      <c r="D78" s="64" t="s">
        <v>188</v>
      </c>
      <c r="E78" s="64"/>
      <c r="F78" s="64"/>
      <c r="G78" s="64"/>
      <c r="H78" s="64"/>
      <c r="I78" s="64"/>
    </row>
    <row r="79" spans="2:10" x14ac:dyDescent="0.2">
      <c r="B79" s="64" t="s">
        <v>3</v>
      </c>
      <c r="C79" s="64"/>
      <c r="D79" s="64" t="s">
        <v>189</v>
      </c>
      <c r="E79" s="64"/>
      <c r="F79" s="64"/>
      <c r="G79" s="64"/>
      <c r="H79" s="64"/>
      <c r="I79" s="64"/>
    </row>
    <row r="80" spans="2:10" x14ac:dyDescent="0.2">
      <c r="B80" s="64" t="s">
        <v>4</v>
      </c>
      <c r="C80" s="64"/>
      <c r="D80" s="64" t="s">
        <v>190</v>
      </c>
      <c r="E80" s="64"/>
      <c r="F80" s="64"/>
      <c r="G80" s="64"/>
      <c r="H80" s="64"/>
      <c r="I80" s="64"/>
    </row>
    <row r="81" spans="2:9" ht="15" thickBot="1" x14ac:dyDescent="0.25">
      <c r="B81" s="64"/>
      <c r="C81" s="64"/>
      <c r="D81" s="64"/>
      <c r="E81" s="64"/>
      <c r="F81" s="64"/>
      <c r="G81" s="64"/>
      <c r="H81" s="64"/>
      <c r="I81" s="64"/>
    </row>
    <row r="82" spans="2:9" ht="15" x14ac:dyDescent="0.2">
      <c r="B82" s="93" t="s">
        <v>5</v>
      </c>
      <c r="C82" s="94" t="s">
        <v>6</v>
      </c>
      <c r="D82" s="94" t="s">
        <v>7</v>
      </c>
      <c r="E82" s="94" t="s">
        <v>8</v>
      </c>
      <c r="F82" s="95" t="s">
        <v>9</v>
      </c>
      <c r="G82" s="95" t="s">
        <v>10</v>
      </c>
      <c r="H82" s="94" t="s">
        <v>11</v>
      </c>
      <c r="I82" s="127" t="s">
        <v>12</v>
      </c>
    </row>
    <row r="83" spans="2:9" x14ac:dyDescent="0.2">
      <c r="B83" s="96">
        <v>1</v>
      </c>
      <c r="C83" s="134" t="s">
        <v>13</v>
      </c>
      <c r="D83" s="97">
        <v>3</v>
      </c>
      <c r="E83" s="98">
        <v>4</v>
      </c>
      <c r="F83" s="136">
        <v>5</v>
      </c>
      <c r="G83" s="99">
        <v>6</v>
      </c>
      <c r="H83" s="98">
        <v>7</v>
      </c>
      <c r="I83" s="128">
        <v>8</v>
      </c>
    </row>
    <row r="84" spans="2:9" x14ac:dyDescent="0.2">
      <c r="B84" s="100">
        <v>1</v>
      </c>
      <c r="C84" s="101" t="s">
        <v>250</v>
      </c>
      <c r="D84" s="243" t="s">
        <v>249</v>
      </c>
      <c r="E84" s="102"/>
      <c r="F84" s="135" t="s">
        <v>251</v>
      </c>
      <c r="G84" s="103">
        <f>I57</f>
        <v>15926</v>
      </c>
      <c r="H84" s="104">
        <v>0</v>
      </c>
      <c r="I84" s="129">
        <f>G84-H84</f>
        <v>15926</v>
      </c>
    </row>
    <row r="85" spans="2:9" x14ac:dyDescent="0.2">
      <c r="B85" s="105"/>
      <c r="C85" s="106"/>
      <c r="D85" s="289"/>
      <c r="E85" s="108"/>
      <c r="F85" s="109"/>
      <c r="G85" s="110"/>
      <c r="H85" s="111"/>
      <c r="I85" s="130"/>
    </row>
    <row r="86" spans="2:9" x14ac:dyDescent="0.2">
      <c r="B86" s="105">
        <v>2</v>
      </c>
      <c r="C86" s="106" t="s">
        <v>273</v>
      </c>
      <c r="D86" s="243" t="s">
        <v>252</v>
      </c>
      <c r="E86" s="108"/>
      <c r="F86" s="109" t="s">
        <v>253</v>
      </c>
      <c r="G86" s="110">
        <v>178691074</v>
      </c>
      <c r="H86" s="111"/>
      <c r="I86" s="130">
        <f>I84+G86</f>
        <v>178707000</v>
      </c>
    </row>
    <row r="87" spans="2:9" x14ac:dyDescent="0.2">
      <c r="B87" s="105"/>
      <c r="C87" s="106"/>
      <c r="D87" s="289"/>
      <c r="E87" s="108"/>
      <c r="F87" s="109"/>
      <c r="G87" s="110"/>
      <c r="H87" s="111"/>
      <c r="I87" s="130"/>
    </row>
    <row r="88" spans="2:9" x14ac:dyDescent="0.2">
      <c r="B88" s="105">
        <v>3</v>
      </c>
      <c r="C88" s="106" t="s">
        <v>267</v>
      </c>
      <c r="D88" s="243" t="s">
        <v>274</v>
      </c>
      <c r="E88" s="108"/>
      <c r="F88" s="109" t="s">
        <v>14</v>
      </c>
      <c r="G88" s="110">
        <v>16571</v>
      </c>
      <c r="H88" s="111"/>
      <c r="I88" s="130">
        <f>I86+G88</f>
        <v>178723571</v>
      </c>
    </row>
    <row r="89" spans="2:9" x14ac:dyDescent="0.2">
      <c r="B89" s="105"/>
      <c r="C89" s="112"/>
      <c r="D89" s="113"/>
      <c r="E89" s="114"/>
      <c r="F89" s="115"/>
      <c r="G89" s="110"/>
      <c r="H89" s="111"/>
      <c r="I89" s="131"/>
    </row>
    <row r="90" spans="2:9" x14ac:dyDescent="0.2">
      <c r="B90" s="105"/>
      <c r="C90" s="106"/>
      <c r="D90" s="113"/>
      <c r="E90" s="114"/>
      <c r="F90" s="117"/>
      <c r="G90" s="110"/>
      <c r="H90" s="111"/>
      <c r="I90" s="131"/>
    </row>
    <row r="91" spans="2:9" x14ac:dyDescent="0.2">
      <c r="B91" s="105"/>
      <c r="C91" s="112"/>
      <c r="D91" s="113"/>
      <c r="E91" s="114"/>
      <c r="F91" s="115"/>
      <c r="G91" s="110"/>
      <c r="H91" s="111"/>
      <c r="I91" s="131"/>
    </row>
    <row r="92" spans="2:9" x14ac:dyDescent="0.2">
      <c r="B92" s="105"/>
      <c r="C92" s="106"/>
      <c r="D92" s="113"/>
      <c r="E92" s="114"/>
      <c r="F92" s="117"/>
      <c r="G92" s="110"/>
      <c r="H92" s="111"/>
      <c r="I92" s="131"/>
    </row>
    <row r="93" spans="2:9" ht="15" x14ac:dyDescent="0.2">
      <c r="B93" s="435" t="s">
        <v>15</v>
      </c>
      <c r="C93" s="436"/>
      <c r="D93" s="436"/>
      <c r="E93" s="436"/>
      <c r="F93" s="436"/>
      <c r="G93" s="118">
        <v>0</v>
      </c>
      <c r="H93" s="118"/>
      <c r="I93" s="132"/>
    </row>
    <row r="94" spans="2:9" ht="15.75" thickBot="1" x14ac:dyDescent="0.25">
      <c r="B94" s="437" t="s">
        <v>16</v>
      </c>
      <c r="C94" s="438"/>
      <c r="D94" s="438"/>
      <c r="E94" s="438"/>
      <c r="F94" s="438"/>
      <c r="G94" s="119">
        <f>SUM(G84:G92)</f>
        <v>178723571</v>
      </c>
      <c r="H94" s="119">
        <f>H93+H84</f>
        <v>0</v>
      </c>
      <c r="I94" s="133">
        <f>G94-H94</f>
        <v>178723571</v>
      </c>
    </row>
    <row r="95" spans="2:9" ht="15" x14ac:dyDescent="0.2">
      <c r="B95" s="120"/>
      <c r="C95" s="120"/>
      <c r="D95" s="120"/>
      <c r="E95" s="120" t="s">
        <v>17</v>
      </c>
      <c r="F95" s="120"/>
      <c r="G95" s="121"/>
      <c r="H95" s="121"/>
      <c r="I95" s="121"/>
    </row>
    <row r="96" spans="2:9" x14ac:dyDescent="0.2">
      <c r="B96" s="49"/>
      <c r="C96" s="49" t="s">
        <v>275</v>
      </c>
      <c r="D96" s="49"/>
      <c r="E96" s="49"/>
      <c r="F96" s="49"/>
      <c r="G96" s="49"/>
      <c r="H96" s="49"/>
      <c r="I96" s="49"/>
    </row>
    <row r="97" spans="2:9" x14ac:dyDescent="0.2">
      <c r="B97" s="49"/>
      <c r="C97" s="49" t="s">
        <v>19</v>
      </c>
      <c r="D97" s="49"/>
      <c r="E97" s="122">
        <f>I94</f>
        <v>178723571</v>
      </c>
      <c r="F97" s="123"/>
      <c r="G97" s="49"/>
      <c r="H97" s="122"/>
      <c r="I97" s="122"/>
    </row>
    <row r="98" spans="2:9" x14ac:dyDescent="0.2">
      <c r="B98" s="49"/>
      <c r="C98" s="49" t="s">
        <v>20</v>
      </c>
      <c r="D98" s="49"/>
      <c r="E98" s="49"/>
      <c r="F98" s="123"/>
      <c r="G98" s="49"/>
      <c r="H98" s="49"/>
      <c r="I98" s="49"/>
    </row>
    <row r="99" spans="2:9" x14ac:dyDescent="0.2">
      <c r="B99" s="49"/>
      <c r="C99" s="49" t="s">
        <v>21</v>
      </c>
      <c r="D99" s="49"/>
      <c r="E99" s="122">
        <v>0</v>
      </c>
      <c r="F99" s="123"/>
      <c r="G99" s="122"/>
      <c r="H99" s="49"/>
      <c r="I99" s="49"/>
    </row>
    <row r="100" spans="2:9" x14ac:dyDescent="0.2">
      <c r="B100" s="49"/>
      <c r="C100" s="49" t="s">
        <v>22</v>
      </c>
      <c r="D100" s="49"/>
      <c r="E100" s="122">
        <f>SUM(E97:E99)</f>
        <v>178723571</v>
      </c>
      <c r="F100" s="123"/>
      <c r="G100" s="122"/>
      <c r="H100" s="122"/>
      <c r="I100" s="49"/>
    </row>
    <row r="101" spans="2:9" x14ac:dyDescent="0.2">
      <c r="B101" s="49"/>
      <c r="C101" s="49"/>
      <c r="D101" s="49"/>
      <c r="E101" s="49"/>
      <c r="F101" s="123"/>
      <c r="G101" s="49"/>
      <c r="H101" s="49"/>
      <c r="I101" s="49"/>
    </row>
    <row r="102" spans="2:9" x14ac:dyDescent="0.2">
      <c r="B102" s="49"/>
      <c r="C102" s="48"/>
      <c r="D102" s="48" t="s">
        <v>23</v>
      </c>
      <c r="E102" s="48"/>
      <c r="F102" s="49"/>
      <c r="G102" s="432" t="s">
        <v>264</v>
      </c>
      <c r="H102" s="432"/>
      <c r="I102" s="432"/>
    </row>
    <row r="103" spans="2:9" x14ac:dyDescent="0.2">
      <c r="B103" s="49"/>
      <c r="C103" s="48"/>
      <c r="D103" s="48" t="s">
        <v>191</v>
      </c>
      <c r="E103" s="48"/>
      <c r="F103" s="49"/>
      <c r="G103" s="432" t="s">
        <v>26</v>
      </c>
      <c r="H103" s="432"/>
      <c r="I103" s="432"/>
    </row>
    <row r="104" spans="2:9" x14ac:dyDescent="0.2">
      <c r="B104" s="49"/>
      <c r="C104" s="48"/>
      <c r="D104" s="48"/>
      <c r="E104" s="48"/>
      <c r="F104" s="49"/>
      <c r="G104" s="49"/>
      <c r="H104" s="49"/>
      <c r="I104" s="49"/>
    </row>
    <row r="105" spans="2:9" x14ac:dyDescent="0.2">
      <c r="B105" s="49"/>
      <c r="C105" s="48"/>
      <c r="D105" s="48"/>
      <c r="E105" s="48"/>
      <c r="F105" s="49"/>
      <c r="G105" s="49"/>
      <c r="H105" s="49"/>
      <c r="I105" s="49"/>
    </row>
    <row r="106" spans="2:9" x14ac:dyDescent="0.2">
      <c r="B106" s="49"/>
      <c r="C106" s="48"/>
      <c r="D106" s="48"/>
      <c r="E106" s="48"/>
      <c r="F106" s="49"/>
      <c r="G106" s="49"/>
      <c r="H106" s="49"/>
      <c r="I106" s="122"/>
    </row>
    <row r="107" spans="2:9" ht="15" x14ac:dyDescent="0.2">
      <c r="B107" s="49"/>
      <c r="C107" s="124"/>
      <c r="D107" s="137" t="s">
        <v>185</v>
      </c>
      <c r="E107" s="124"/>
      <c r="F107" s="48"/>
      <c r="G107" s="433" t="s">
        <v>192</v>
      </c>
      <c r="H107" s="433"/>
      <c r="I107" s="433"/>
    </row>
    <row r="108" spans="2:9" ht="15" x14ac:dyDescent="0.2">
      <c r="B108" s="49"/>
      <c r="C108" s="125"/>
      <c r="D108" s="138" t="s">
        <v>186</v>
      </c>
      <c r="E108" s="125"/>
      <c r="F108" s="48"/>
      <c r="G108" s="432" t="s">
        <v>193</v>
      </c>
      <c r="H108" s="432"/>
      <c r="I108" s="432"/>
    </row>
    <row r="114" spans="2:9" ht="15" x14ac:dyDescent="0.25">
      <c r="B114" s="434" t="s">
        <v>0</v>
      </c>
      <c r="C114" s="434"/>
      <c r="D114" s="434"/>
      <c r="E114" s="434"/>
      <c r="F114" s="434"/>
      <c r="G114" s="434"/>
      <c r="H114" s="434"/>
      <c r="I114" s="434"/>
    </row>
    <row r="115" spans="2:9" ht="15" x14ac:dyDescent="0.25">
      <c r="B115" s="434" t="s">
        <v>269</v>
      </c>
      <c r="C115" s="434"/>
      <c r="D115" s="434"/>
      <c r="E115" s="434"/>
      <c r="F115" s="434"/>
      <c r="G115" s="434"/>
      <c r="H115" s="434"/>
      <c r="I115" s="434"/>
    </row>
    <row r="116" spans="2:9" x14ac:dyDescent="0.2">
      <c r="B116" s="64"/>
      <c r="C116" s="64"/>
      <c r="D116" s="64"/>
      <c r="E116" s="64"/>
      <c r="F116" s="64"/>
      <c r="G116" s="64"/>
      <c r="H116" s="64"/>
      <c r="I116" s="64"/>
    </row>
    <row r="117" spans="2:9" x14ac:dyDescent="0.2">
      <c r="B117" s="64" t="s">
        <v>2</v>
      </c>
      <c r="C117" s="64"/>
      <c r="D117" s="64" t="s">
        <v>188</v>
      </c>
      <c r="E117" s="64"/>
      <c r="F117" s="64"/>
      <c r="G117" s="64"/>
      <c r="H117" s="64"/>
      <c r="I117" s="64"/>
    </row>
    <row r="118" spans="2:9" x14ac:dyDescent="0.2">
      <c r="B118" s="64" t="s">
        <v>3</v>
      </c>
      <c r="C118" s="64"/>
      <c r="D118" s="64" t="s">
        <v>189</v>
      </c>
      <c r="E118" s="64"/>
      <c r="F118" s="64"/>
      <c r="G118" s="64"/>
      <c r="H118" s="64"/>
      <c r="I118" s="64"/>
    </row>
    <row r="119" spans="2:9" x14ac:dyDescent="0.2">
      <c r="B119" s="64" t="s">
        <v>4</v>
      </c>
      <c r="C119" s="64"/>
      <c r="D119" s="64" t="s">
        <v>190</v>
      </c>
      <c r="E119" s="64"/>
      <c r="F119" s="64"/>
      <c r="G119" s="64"/>
      <c r="H119" s="64"/>
      <c r="I119" s="64"/>
    </row>
    <row r="120" spans="2:9" ht="15" thickBot="1" x14ac:dyDescent="0.25">
      <c r="B120" s="64"/>
      <c r="C120" s="64"/>
      <c r="D120" s="64"/>
      <c r="E120" s="64"/>
      <c r="F120" s="64"/>
      <c r="G120" s="64"/>
      <c r="H120" s="64"/>
      <c r="I120" s="64"/>
    </row>
    <row r="121" spans="2:9" ht="15" x14ac:dyDescent="0.2">
      <c r="B121" s="93" t="s">
        <v>5</v>
      </c>
      <c r="C121" s="94" t="s">
        <v>6</v>
      </c>
      <c r="D121" s="94" t="s">
        <v>7</v>
      </c>
      <c r="E121" s="94" t="s">
        <v>8</v>
      </c>
      <c r="F121" s="95" t="s">
        <v>9</v>
      </c>
      <c r="G121" s="95" t="s">
        <v>10</v>
      </c>
      <c r="H121" s="94" t="s">
        <v>11</v>
      </c>
      <c r="I121" s="127" t="s">
        <v>12</v>
      </c>
    </row>
    <row r="122" spans="2:9" x14ac:dyDescent="0.2">
      <c r="B122" s="96">
        <v>1</v>
      </c>
      <c r="C122" s="134" t="s">
        <v>13</v>
      </c>
      <c r="D122" s="97">
        <v>3</v>
      </c>
      <c r="E122" s="98">
        <v>4</v>
      </c>
      <c r="F122" s="136">
        <v>5</v>
      </c>
      <c r="G122" s="99">
        <v>6</v>
      </c>
      <c r="H122" s="98">
        <v>7</v>
      </c>
      <c r="I122" s="128">
        <v>8</v>
      </c>
    </row>
    <row r="123" spans="2:9" x14ac:dyDescent="0.2">
      <c r="B123" s="100">
        <v>1</v>
      </c>
      <c r="C123" s="101">
        <v>45383</v>
      </c>
      <c r="D123" s="243" t="s">
        <v>270</v>
      </c>
      <c r="E123" s="102"/>
      <c r="F123" s="135" t="s">
        <v>272</v>
      </c>
      <c r="G123" s="103">
        <f>I94</f>
        <v>178723571</v>
      </c>
      <c r="H123" s="104">
        <v>0</v>
      </c>
      <c r="I123" s="129">
        <f>G123-H123</f>
        <v>178723571</v>
      </c>
    </row>
    <row r="124" spans="2:9" x14ac:dyDescent="0.2">
      <c r="B124" s="105"/>
      <c r="C124" s="106"/>
      <c r="D124" s="289"/>
      <c r="E124" s="108"/>
      <c r="F124" s="109"/>
      <c r="G124" s="110"/>
      <c r="H124" s="111"/>
      <c r="I124" s="130"/>
    </row>
    <row r="125" spans="2:9" x14ac:dyDescent="0.2">
      <c r="B125" s="105">
        <v>2</v>
      </c>
      <c r="C125" s="106">
        <v>45412</v>
      </c>
      <c r="D125" s="243" t="s">
        <v>271</v>
      </c>
      <c r="E125" s="108"/>
      <c r="F125" s="109" t="s">
        <v>14</v>
      </c>
      <c r="G125" s="110">
        <v>124293</v>
      </c>
      <c r="H125" s="111"/>
      <c r="I125" s="130">
        <f>I123+G125</f>
        <v>178847864</v>
      </c>
    </row>
    <row r="126" spans="2:9" x14ac:dyDescent="0.2">
      <c r="B126" s="105"/>
      <c r="C126" s="106"/>
      <c r="D126" s="289"/>
      <c r="E126" s="108"/>
      <c r="F126" s="109"/>
      <c r="G126" s="110"/>
      <c r="H126" s="111"/>
      <c r="I126" s="130"/>
    </row>
    <row r="127" spans="2:9" x14ac:dyDescent="0.2">
      <c r="B127" s="105"/>
      <c r="C127" s="106"/>
      <c r="D127" s="107"/>
      <c r="E127" s="108"/>
      <c r="F127" s="109"/>
      <c r="G127" s="110"/>
      <c r="H127" s="111"/>
      <c r="I127" s="130"/>
    </row>
    <row r="128" spans="2:9" x14ac:dyDescent="0.2">
      <c r="B128" s="105"/>
      <c r="C128" s="112"/>
      <c r="D128" s="113"/>
      <c r="E128" s="114"/>
      <c r="F128" s="115"/>
      <c r="G128" s="110"/>
      <c r="H128" s="111"/>
      <c r="I128" s="131"/>
    </row>
    <row r="129" spans="2:9" x14ac:dyDescent="0.2">
      <c r="B129" s="105"/>
      <c r="C129" s="106"/>
      <c r="D129" s="113"/>
      <c r="E129" s="114"/>
      <c r="F129" s="117"/>
      <c r="G129" s="110"/>
      <c r="H129" s="111"/>
      <c r="I129" s="131"/>
    </row>
    <row r="130" spans="2:9" x14ac:dyDescent="0.2">
      <c r="B130" s="105"/>
      <c r="C130" s="112"/>
      <c r="D130" s="113"/>
      <c r="E130" s="114"/>
      <c r="F130" s="115"/>
      <c r="G130" s="110"/>
      <c r="H130" s="111"/>
      <c r="I130" s="131"/>
    </row>
    <row r="131" spans="2:9" x14ac:dyDescent="0.2">
      <c r="B131" s="105"/>
      <c r="C131" s="106"/>
      <c r="D131" s="113"/>
      <c r="E131" s="114"/>
      <c r="F131" s="117"/>
      <c r="G131" s="110"/>
      <c r="H131" s="111"/>
      <c r="I131" s="131"/>
    </row>
    <row r="132" spans="2:9" ht="15" x14ac:dyDescent="0.2">
      <c r="B132" s="435" t="s">
        <v>15</v>
      </c>
      <c r="C132" s="436"/>
      <c r="D132" s="436"/>
      <c r="E132" s="436"/>
      <c r="F132" s="436"/>
      <c r="G132" s="111">
        <v>124293</v>
      </c>
      <c r="H132" s="111"/>
      <c r="I132" s="131">
        <v>124293</v>
      </c>
    </row>
    <row r="133" spans="2:9" ht="15.75" thickBot="1" x14ac:dyDescent="0.25">
      <c r="B133" s="437" t="s">
        <v>16</v>
      </c>
      <c r="C133" s="438"/>
      <c r="D133" s="438"/>
      <c r="E133" s="438"/>
      <c r="F133" s="438"/>
      <c r="G133" s="119">
        <f>SUM(G123:G131)</f>
        <v>178847864</v>
      </c>
      <c r="H133" s="119">
        <f>H132+H123</f>
        <v>0</v>
      </c>
      <c r="I133" s="133">
        <f>G133-H133</f>
        <v>178847864</v>
      </c>
    </row>
    <row r="134" spans="2:9" ht="15" x14ac:dyDescent="0.2">
      <c r="B134" s="120"/>
      <c r="C134" s="120"/>
      <c r="D134" s="120"/>
      <c r="E134" s="120" t="s">
        <v>17</v>
      </c>
      <c r="F134" s="120"/>
      <c r="G134" s="121"/>
      <c r="H134" s="121"/>
      <c r="I134" s="121"/>
    </row>
    <row r="135" spans="2:9" x14ac:dyDescent="0.2">
      <c r="B135" s="49"/>
      <c r="C135" s="49" t="s">
        <v>276</v>
      </c>
      <c r="D135" s="49"/>
      <c r="E135" s="49"/>
      <c r="F135" s="49"/>
      <c r="G135" s="49"/>
      <c r="H135" s="49"/>
      <c r="I135" s="49"/>
    </row>
    <row r="136" spans="2:9" x14ac:dyDescent="0.2">
      <c r="B136" s="49"/>
      <c r="C136" s="49" t="s">
        <v>19</v>
      </c>
      <c r="D136" s="49"/>
      <c r="E136" s="122">
        <f>I133</f>
        <v>178847864</v>
      </c>
      <c r="F136" s="123"/>
      <c r="G136" s="49"/>
      <c r="H136" s="122"/>
      <c r="I136" s="122"/>
    </row>
    <row r="137" spans="2:9" x14ac:dyDescent="0.2">
      <c r="B137" s="49"/>
      <c r="C137" s="49" t="s">
        <v>20</v>
      </c>
      <c r="D137" s="49"/>
      <c r="E137" s="49"/>
      <c r="F137" s="123"/>
      <c r="G137" s="49"/>
      <c r="H137" s="49"/>
      <c r="I137" s="49"/>
    </row>
    <row r="138" spans="2:9" x14ac:dyDescent="0.2">
      <c r="B138" s="49"/>
      <c r="C138" s="49" t="s">
        <v>21</v>
      </c>
      <c r="D138" s="49"/>
      <c r="E138" s="122">
        <v>0</v>
      </c>
      <c r="F138" s="123"/>
      <c r="G138" s="122"/>
      <c r="H138" s="49"/>
      <c r="I138" s="49"/>
    </row>
    <row r="139" spans="2:9" x14ac:dyDescent="0.2">
      <c r="B139" s="49"/>
      <c r="C139" s="49" t="s">
        <v>22</v>
      </c>
      <c r="D139" s="49"/>
      <c r="E139" s="122">
        <f>SUM(E136:E138)</f>
        <v>178847864</v>
      </c>
      <c r="F139" s="123"/>
      <c r="G139" s="122"/>
      <c r="H139" s="122"/>
      <c r="I139" s="49"/>
    </row>
    <row r="140" spans="2:9" x14ac:dyDescent="0.2">
      <c r="B140" s="49"/>
      <c r="C140" s="49"/>
      <c r="D140" s="49"/>
      <c r="E140" s="49"/>
      <c r="F140" s="123"/>
      <c r="G140" s="49"/>
      <c r="H140" s="49"/>
      <c r="I140" s="49"/>
    </row>
    <row r="141" spans="2:9" x14ac:dyDescent="0.2">
      <c r="B141" s="49"/>
      <c r="C141" s="48"/>
      <c r="D141" s="48" t="s">
        <v>23</v>
      </c>
      <c r="E141" s="48"/>
      <c r="F141" s="49"/>
      <c r="G141" s="432" t="s">
        <v>277</v>
      </c>
      <c r="H141" s="432"/>
      <c r="I141" s="432"/>
    </row>
    <row r="142" spans="2:9" x14ac:dyDescent="0.2">
      <c r="B142" s="49"/>
      <c r="C142" s="48"/>
      <c r="D142" s="48" t="s">
        <v>191</v>
      </c>
      <c r="E142" s="48"/>
      <c r="F142" s="49"/>
      <c r="G142" s="432" t="s">
        <v>26</v>
      </c>
      <c r="H142" s="432"/>
      <c r="I142" s="432"/>
    </row>
    <row r="143" spans="2:9" x14ac:dyDescent="0.2">
      <c r="B143" s="49"/>
      <c r="C143" s="48"/>
      <c r="D143" s="48"/>
      <c r="E143" s="48"/>
      <c r="F143" s="49"/>
      <c r="G143" s="49"/>
      <c r="H143" s="49"/>
      <c r="I143" s="49"/>
    </row>
    <row r="144" spans="2:9" x14ac:dyDescent="0.2">
      <c r="B144" s="49"/>
      <c r="C144" s="48"/>
      <c r="D144" s="48"/>
      <c r="E144" s="48"/>
      <c r="F144" s="49"/>
      <c r="G144" s="49"/>
      <c r="H144" s="49"/>
      <c r="I144" s="49"/>
    </row>
    <row r="145" spans="2:9" x14ac:dyDescent="0.2">
      <c r="B145" s="49"/>
      <c r="C145" s="48"/>
      <c r="D145" s="48"/>
      <c r="E145" s="48"/>
      <c r="F145" s="49"/>
      <c r="G145" s="49"/>
      <c r="H145" s="49"/>
      <c r="I145" s="122"/>
    </row>
    <row r="146" spans="2:9" ht="15" x14ac:dyDescent="0.2">
      <c r="B146" s="49"/>
      <c r="C146" s="124"/>
      <c r="D146" s="137" t="s">
        <v>185</v>
      </c>
      <c r="E146" s="124"/>
      <c r="F146" s="48"/>
      <c r="G146" s="433" t="s">
        <v>192</v>
      </c>
      <c r="H146" s="433"/>
      <c r="I146" s="433"/>
    </row>
    <row r="147" spans="2:9" ht="15" x14ac:dyDescent="0.2">
      <c r="B147" s="49"/>
      <c r="C147" s="125"/>
      <c r="D147" s="138" t="s">
        <v>186</v>
      </c>
      <c r="E147" s="125"/>
      <c r="F147" s="48"/>
      <c r="G147" s="432" t="s">
        <v>193</v>
      </c>
      <c r="H147" s="432"/>
      <c r="I147" s="432"/>
    </row>
    <row r="151" spans="2:9" ht="15" x14ac:dyDescent="0.25">
      <c r="B151" s="434" t="s">
        <v>0</v>
      </c>
      <c r="C151" s="434"/>
      <c r="D151" s="434"/>
      <c r="E151" s="434"/>
      <c r="F151" s="434"/>
      <c r="G151" s="434"/>
      <c r="H151" s="434"/>
      <c r="I151" s="434"/>
    </row>
    <row r="152" spans="2:9" ht="15" x14ac:dyDescent="0.25">
      <c r="B152" s="434" t="s">
        <v>289</v>
      </c>
      <c r="C152" s="434"/>
      <c r="D152" s="434"/>
      <c r="E152" s="434"/>
      <c r="F152" s="434"/>
      <c r="G152" s="434"/>
      <c r="H152" s="434"/>
      <c r="I152" s="434"/>
    </row>
    <row r="153" spans="2:9" x14ac:dyDescent="0.2">
      <c r="B153" s="64"/>
      <c r="C153" s="64"/>
      <c r="D153" s="64"/>
      <c r="E153" s="64"/>
      <c r="F153" s="64"/>
      <c r="G153" s="64"/>
      <c r="H153" s="64"/>
      <c r="I153" s="64"/>
    </row>
    <row r="154" spans="2:9" x14ac:dyDescent="0.2">
      <c r="B154" s="64" t="s">
        <v>2</v>
      </c>
      <c r="C154" s="64"/>
      <c r="D154" s="64" t="s">
        <v>188</v>
      </c>
      <c r="E154" s="64"/>
      <c r="F154" s="64"/>
      <c r="G154" s="64"/>
      <c r="H154" s="64"/>
      <c r="I154" s="64"/>
    </row>
    <row r="155" spans="2:9" x14ac:dyDescent="0.2">
      <c r="B155" s="64" t="s">
        <v>3</v>
      </c>
      <c r="C155" s="64"/>
      <c r="D155" s="64" t="s">
        <v>189</v>
      </c>
      <c r="E155" s="64"/>
      <c r="F155" s="64"/>
      <c r="G155" s="64"/>
      <c r="H155" s="64"/>
      <c r="I155" s="64"/>
    </row>
    <row r="156" spans="2:9" x14ac:dyDescent="0.2">
      <c r="B156" s="64" t="s">
        <v>4</v>
      </c>
      <c r="C156" s="64"/>
      <c r="D156" s="64" t="s">
        <v>190</v>
      </c>
      <c r="E156" s="64"/>
      <c r="F156" s="64"/>
      <c r="G156" s="64"/>
      <c r="H156" s="64"/>
      <c r="I156" s="64"/>
    </row>
    <row r="157" spans="2:9" ht="15" thickBot="1" x14ac:dyDescent="0.25">
      <c r="B157" s="64"/>
      <c r="C157" s="64"/>
      <c r="D157" s="64"/>
      <c r="E157" s="64"/>
      <c r="F157" s="64"/>
      <c r="G157" s="64"/>
      <c r="H157" s="64"/>
      <c r="I157" s="64"/>
    </row>
    <row r="158" spans="2:9" ht="15" x14ac:dyDescent="0.2">
      <c r="B158" s="93" t="s">
        <v>5</v>
      </c>
      <c r="C158" s="94" t="s">
        <v>6</v>
      </c>
      <c r="D158" s="94" t="s">
        <v>7</v>
      </c>
      <c r="E158" s="94" t="s">
        <v>8</v>
      </c>
      <c r="F158" s="95" t="s">
        <v>9</v>
      </c>
      <c r="G158" s="95" t="s">
        <v>10</v>
      </c>
      <c r="H158" s="94" t="s">
        <v>11</v>
      </c>
      <c r="I158" s="127" t="s">
        <v>12</v>
      </c>
    </row>
    <row r="159" spans="2:9" x14ac:dyDescent="0.2">
      <c r="B159" s="96">
        <v>1</v>
      </c>
      <c r="C159" s="134" t="s">
        <v>13</v>
      </c>
      <c r="D159" s="97">
        <v>3</v>
      </c>
      <c r="E159" s="98">
        <v>4</v>
      </c>
      <c r="F159" s="136">
        <v>5</v>
      </c>
      <c r="G159" s="99">
        <v>6</v>
      </c>
      <c r="H159" s="98">
        <v>7</v>
      </c>
      <c r="I159" s="128">
        <v>8</v>
      </c>
    </row>
    <row r="160" spans="2:9" ht="16.5" customHeight="1" x14ac:dyDescent="0.2">
      <c r="B160" s="100">
        <v>1</v>
      </c>
      <c r="C160" s="101">
        <v>45413</v>
      </c>
      <c r="D160" s="243" t="s">
        <v>292</v>
      </c>
      <c r="E160" s="102"/>
      <c r="F160" s="135" t="s">
        <v>293</v>
      </c>
      <c r="G160" s="103">
        <f>I133</f>
        <v>178847864</v>
      </c>
      <c r="H160" s="104">
        <v>0</v>
      </c>
      <c r="I160" s="129">
        <f>G160-H160</f>
        <v>178847864</v>
      </c>
    </row>
    <row r="161" spans="2:9" x14ac:dyDescent="0.2">
      <c r="B161" s="105"/>
      <c r="C161" s="106"/>
      <c r="D161" s="289"/>
      <c r="E161" s="108"/>
      <c r="F161" s="109"/>
      <c r="G161" s="110"/>
      <c r="H161" s="111"/>
      <c r="I161" s="130"/>
    </row>
    <row r="162" spans="2:9" ht="25.5" x14ac:dyDescent="0.2">
      <c r="B162" s="105">
        <v>2</v>
      </c>
      <c r="C162" s="106" t="s">
        <v>371</v>
      </c>
      <c r="D162" s="243" t="s">
        <v>336</v>
      </c>
      <c r="E162" s="108"/>
      <c r="F162" s="325" t="s">
        <v>370</v>
      </c>
      <c r="G162" s="332">
        <v>140864</v>
      </c>
      <c r="H162" s="344"/>
      <c r="I162" s="334">
        <f>I160-G162</f>
        <v>178707000</v>
      </c>
    </row>
    <row r="163" spans="2:9" x14ac:dyDescent="0.2">
      <c r="B163" s="105"/>
      <c r="C163" s="106"/>
      <c r="D163" s="346"/>
      <c r="E163" s="108"/>
      <c r="F163" s="343"/>
      <c r="G163" s="110"/>
      <c r="H163" s="111"/>
      <c r="I163" s="130"/>
    </row>
    <row r="164" spans="2:9" ht="24" customHeight="1" x14ac:dyDescent="0.2">
      <c r="B164" s="105">
        <v>3</v>
      </c>
      <c r="C164" s="106" t="s">
        <v>294</v>
      </c>
      <c r="D164" s="324" t="s">
        <v>291</v>
      </c>
      <c r="E164" s="323" t="s">
        <v>290</v>
      </c>
      <c r="F164" s="325" t="s">
        <v>330</v>
      </c>
      <c r="G164" s="322"/>
      <c r="H164" s="111">
        <v>1900000</v>
      </c>
      <c r="I164" s="130">
        <f>I162-H164</f>
        <v>176807000</v>
      </c>
    </row>
    <row r="165" spans="2:9" ht="24" x14ac:dyDescent="0.2">
      <c r="B165" s="105"/>
      <c r="C165" s="106"/>
      <c r="D165" s="289"/>
      <c r="E165" s="323" t="s">
        <v>295</v>
      </c>
      <c r="F165" s="326" t="s">
        <v>297</v>
      </c>
      <c r="G165" s="110"/>
      <c r="H165" s="111">
        <v>600000</v>
      </c>
      <c r="I165" s="130">
        <f>I164-H165</f>
        <v>176207000</v>
      </c>
    </row>
    <row r="166" spans="2:9" ht="45" customHeight="1" x14ac:dyDescent="0.2">
      <c r="B166" s="105"/>
      <c r="C166" s="106"/>
      <c r="D166" s="289"/>
      <c r="E166" s="323" t="s">
        <v>298</v>
      </c>
      <c r="F166" s="325" t="s">
        <v>299</v>
      </c>
      <c r="G166" s="322"/>
      <c r="H166" s="111">
        <v>350000</v>
      </c>
      <c r="I166" s="130">
        <f>I165-H166</f>
        <v>175857000</v>
      </c>
    </row>
    <row r="167" spans="2:9" ht="37.5" customHeight="1" x14ac:dyDescent="0.2">
      <c r="B167" s="105"/>
      <c r="C167" s="106"/>
      <c r="D167" s="289"/>
      <c r="E167" s="323" t="s">
        <v>290</v>
      </c>
      <c r="F167" s="338" t="s">
        <v>322</v>
      </c>
      <c r="G167" s="336"/>
      <c r="H167" s="333">
        <v>250000</v>
      </c>
      <c r="I167" s="334">
        <f>I166-H167</f>
        <v>175607000</v>
      </c>
    </row>
    <row r="168" spans="2:9" ht="24.95" customHeight="1" x14ac:dyDescent="0.2">
      <c r="B168" s="105"/>
      <c r="C168" s="106"/>
      <c r="D168" s="289"/>
      <c r="E168" s="323" t="s">
        <v>298</v>
      </c>
      <c r="F168" s="338" t="s">
        <v>323</v>
      </c>
      <c r="G168" s="336"/>
      <c r="H168" s="333">
        <v>650000</v>
      </c>
      <c r="I168" s="334">
        <f>I167-H168</f>
        <v>174957000</v>
      </c>
    </row>
    <row r="169" spans="2:9" ht="24.95" customHeight="1" x14ac:dyDescent="0.2">
      <c r="B169" s="105"/>
      <c r="C169" s="106"/>
      <c r="D169" s="289"/>
      <c r="E169" s="323" t="s">
        <v>295</v>
      </c>
      <c r="F169" s="339" t="s">
        <v>324</v>
      </c>
      <c r="G169" s="336"/>
      <c r="H169" s="333">
        <v>600000</v>
      </c>
      <c r="I169" s="334">
        <f t="shared" ref="I169:I190" si="0">I168-H169</f>
        <v>174357000</v>
      </c>
    </row>
    <row r="170" spans="2:9" ht="24.95" customHeight="1" x14ac:dyDescent="0.2">
      <c r="B170" s="105"/>
      <c r="C170" s="106"/>
      <c r="D170" s="289"/>
      <c r="E170" s="323" t="s">
        <v>295</v>
      </c>
      <c r="F170" s="339" t="s">
        <v>325</v>
      </c>
      <c r="G170" s="336"/>
      <c r="H170" s="333">
        <v>825000</v>
      </c>
      <c r="I170" s="334">
        <f t="shared" si="0"/>
        <v>173532000</v>
      </c>
    </row>
    <row r="171" spans="2:9" ht="38.25" customHeight="1" x14ac:dyDescent="0.2">
      <c r="B171" s="105"/>
      <c r="C171" s="106"/>
      <c r="D171" s="289"/>
      <c r="E171" s="323" t="s">
        <v>290</v>
      </c>
      <c r="F171" s="338" t="s">
        <v>326</v>
      </c>
      <c r="G171" s="336"/>
      <c r="H171" s="333">
        <v>50000</v>
      </c>
      <c r="I171" s="334">
        <f t="shared" si="0"/>
        <v>173482000</v>
      </c>
    </row>
    <row r="172" spans="2:9" ht="24" customHeight="1" x14ac:dyDescent="0.2">
      <c r="B172" s="105"/>
      <c r="C172" s="106"/>
      <c r="D172" s="329" t="s">
        <v>315</v>
      </c>
      <c r="E172" s="323" t="s">
        <v>300</v>
      </c>
      <c r="F172" s="338" t="s">
        <v>303</v>
      </c>
      <c r="G172" s="337"/>
      <c r="H172" s="330">
        <v>4233600</v>
      </c>
      <c r="I172" s="334">
        <f t="shared" si="0"/>
        <v>169248400</v>
      </c>
    </row>
    <row r="173" spans="2:9" x14ac:dyDescent="0.2">
      <c r="B173" s="105"/>
      <c r="C173" s="106"/>
      <c r="D173" s="289"/>
      <c r="E173" s="108"/>
      <c r="F173" s="340" t="s">
        <v>302</v>
      </c>
      <c r="G173" s="335"/>
      <c r="H173" s="331">
        <v>86400</v>
      </c>
      <c r="I173" s="334">
        <f t="shared" si="0"/>
        <v>169162000</v>
      </c>
    </row>
    <row r="174" spans="2:9" ht="25.5" x14ac:dyDescent="0.2">
      <c r="B174" s="105"/>
      <c r="C174" s="106"/>
      <c r="D174" s="289"/>
      <c r="E174" s="323" t="s">
        <v>301</v>
      </c>
      <c r="F174" s="338" t="s">
        <v>304</v>
      </c>
      <c r="G174" s="110"/>
      <c r="H174" s="327">
        <v>1693440</v>
      </c>
      <c r="I174" s="334">
        <f t="shared" si="0"/>
        <v>167468560</v>
      </c>
    </row>
    <row r="175" spans="2:9" x14ac:dyDescent="0.2">
      <c r="B175" s="105"/>
      <c r="C175" s="106"/>
      <c r="D175" s="289"/>
      <c r="E175" s="108"/>
      <c r="F175" s="340" t="s">
        <v>305</v>
      </c>
      <c r="G175" s="110"/>
      <c r="H175" s="327">
        <v>34560</v>
      </c>
      <c r="I175" s="334">
        <f t="shared" si="0"/>
        <v>167434000</v>
      </c>
    </row>
    <row r="176" spans="2:9" ht="25.5" x14ac:dyDescent="0.2">
      <c r="B176" s="105"/>
      <c r="C176" s="106"/>
      <c r="D176" s="329" t="s">
        <v>316</v>
      </c>
      <c r="E176" s="323" t="s">
        <v>306</v>
      </c>
      <c r="F176" s="338" t="s">
        <v>307</v>
      </c>
      <c r="G176" s="110"/>
      <c r="H176" s="327">
        <v>100000</v>
      </c>
      <c r="I176" s="334">
        <f t="shared" si="0"/>
        <v>167334000</v>
      </c>
    </row>
    <row r="177" spans="2:9" ht="30" customHeight="1" x14ac:dyDescent="0.2">
      <c r="B177" s="105"/>
      <c r="C177" s="106"/>
      <c r="D177" s="289"/>
      <c r="E177" s="323" t="s">
        <v>309</v>
      </c>
      <c r="F177" s="338" t="s">
        <v>313</v>
      </c>
      <c r="G177" s="110"/>
      <c r="H177" s="327">
        <v>50000</v>
      </c>
      <c r="I177" s="334">
        <f t="shared" si="0"/>
        <v>167284000</v>
      </c>
    </row>
    <row r="178" spans="2:9" ht="25.5" x14ac:dyDescent="0.2">
      <c r="B178" s="105"/>
      <c r="C178" s="106"/>
      <c r="D178" s="289"/>
      <c r="E178" s="323" t="s">
        <v>306</v>
      </c>
      <c r="F178" s="338" t="s">
        <v>307</v>
      </c>
      <c r="G178" s="110"/>
      <c r="H178" s="327">
        <v>150000</v>
      </c>
      <c r="I178" s="334">
        <f t="shared" si="0"/>
        <v>167134000</v>
      </c>
    </row>
    <row r="179" spans="2:9" ht="25.5" x14ac:dyDescent="0.2">
      <c r="B179" s="352"/>
      <c r="C179" s="353"/>
      <c r="D179" s="354"/>
      <c r="E179" s="355" t="s">
        <v>306</v>
      </c>
      <c r="F179" s="356" t="s">
        <v>307</v>
      </c>
      <c r="G179" s="357"/>
      <c r="H179" s="358">
        <v>500000</v>
      </c>
      <c r="I179" s="334">
        <f t="shared" si="0"/>
        <v>166634000</v>
      </c>
    </row>
    <row r="180" spans="2:9" ht="32.25" customHeight="1" x14ac:dyDescent="0.2">
      <c r="B180" s="100"/>
      <c r="C180" s="101"/>
      <c r="D180" s="348"/>
      <c r="E180" s="349" t="s">
        <v>310</v>
      </c>
      <c r="F180" s="350" t="s">
        <v>311</v>
      </c>
      <c r="G180" s="103"/>
      <c r="H180" s="351">
        <v>3000000</v>
      </c>
      <c r="I180" s="334">
        <f t="shared" si="0"/>
        <v>163634000</v>
      </c>
    </row>
    <row r="181" spans="2:9" ht="25.5" x14ac:dyDescent="0.2">
      <c r="B181" s="105"/>
      <c r="C181" s="106"/>
      <c r="D181" s="289"/>
      <c r="E181" s="323" t="s">
        <v>309</v>
      </c>
      <c r="F181" s="338" t="s">
        <v>312</v>
      </c>
      <c r="G181" s="110"/>
      <c r="H181" s="327">
        <v>1900000</v>
      </c>
      <c r="I181" s="334">
        <f t="shared" si="0"/>
        <v>161734000</v>
      </c>
    </row>
    <row r="182" spans="2:9" ht="25.5" x14ac:dyDescent="0.2">
      <c r="B182" s="105"/>
      <c r="C182" s="106"/>
      <c r="D182" s="289"/>
      <c r="E182" s="323" t="s">
        <v>306</v>
      </c>
      <c r="F182" s="338" t="s">
        <v>308</v>
      </c>
      <c r="G182" s="110"/>
      <c r="H182" s="327">
        <v>4050000</v>
      </c>
      <c r="I182" s="334">
        <f t="shared" si="0"/>
        <v>157684000</v>
      </c>
    </row>
    <row r="183" spans="2:9" ht="25.5" x14ac:dyDescent="0.2">
      <c r="B183" s="105">
        <v>3</v>
      </c>
      <c r="C183" s="106" t="s">
        <v>314</v>
      </c>
      <c r="D183" s="329" t="s">
        <v>317</v>
      </c>
      <c r="E183" s="323" t="s">
        <v>318</v>
      </c>
      <c r="F183" s="347" t="s">
        <v>338</v>
      </c>
      <c r="G183" s="110"/>
      <c r="H183" s="330">
        <v>4233600</v>
      </c>
      <c r="I183" s="334">
        <f t="shared" si="0"/>
        <v>153450400</v>
      </c>
    </row>
    <row r="184" spans="2:9" x14ac:dyDescent="0.2">
      <c r="B184" s="105"/>
      <c r="C184" s="106"/>
      <c r="D184" s="289"/>
      <c r="E184" s="108"/>
      <c r="F184" s="340" t="s">
        <v>319</v>
      </c>
      <c r="G184" s="110"/>
      <c r="H184" s="331">
        <v>86400</v>
      </c>
      <c r="I184" s="334">
        <f t="shared" si="0"/>
        <v>153364000</v>
      </c>
    </row>
    <row r="185" spans="2:9" ht="24" x14ac:dyDescent="0.2">
      <c r="B185" s="105"/>
      <c r="C185" s="106"/>
      <c r="D185" s="289"/>
      <c r="E185" s="323" t="s">
        <v>295</v>
      </c>
      <c r="F185" s="339" t="s">
        <v>327</v>
      </c>
      <c r="G185" s="110"/>
      <c r="H185" s="327">
        <v>2400000</v>
      </c>
      <c r="I185" s="334">
        <f t="shared" si="0"/>
        <v>150964000</v>
      </c>
    </row>
    <row r="186" spans="2:9" ht="42" customHeight="1" x14ac:dyDescent="0.2">
      <c r="B186" s="105"/>
      <c r="C186" s="106"/>
      <c r="D186" s="289"/>
      <c r="E186" s="323" t="s">
        <v>328</v>
      </c>
      <c r="F186" s="338" t="s">
        <v>329</v>
      </c>
      <c r="G186" s="110"/>
      <c r="H186" s="370">
        <v>1550000</v>
      </c>
      <c r="I186" s="334">
        <f t="shared" si="0"/>
        <v>149414000</v>
      </c>
    </row>
    <row r="187" spans="2:9" ht="38.25" x14ac:dyDescent="0.2">
      <c r="B187" s="105"/>
      <c r="C187" s="106"/>
      <c r="D187" s="289"/>
      <c r="E187" s="323" t="s">
        <v>290</v>
      </c>
      <c r="F187" s="338" t="s">
        <v>296</v>
      </c>
      <c r="G187" s="110"/>
      <c r="H187" s="369">
        <v>10400000</v>
      </c>
      <c r="I187" s="334">
        <f t="shared" si="0"/>
        <v>139014000</v>
      </c>
    </row>
    <row r="188" spans="2:9" ht="38.25" x14ac:dyDescent="0.2">
      <c r="B188" s="105"/>
      <c r="C188" s="106"/>
      <c r="D188" s="289"/>
      <c r="E188" s="323" t="s">
        <v>331</v>
      </c>
      <c r="F188" s="338" t="s">
        <v>332</v>
      </c>
      <c r="G188" s="110"/>
      <c r="H188" s="370">
        <v>4400000</v>
      </c>
      <c r="I188" s="334">
        <f t="shared" si="0"/>
        <v>134614000</v>
      </c>
    </row>
    <row r="189" spans="2:9" ht="43.5" customHeight="1" x14ac:dyDescent="0.2">
      <c r="B189" s="105"/>
      <c r="C189" s="106"/>
      <c r="D189" s="289"/>
      <c r="E189" s="323" t="s">
        <v>290</v>
      </c>
      <c r="F189" s="338" t="s">
        <v>333</v>
      </c>
      <c r="G189" s="110"/>
      <c r="H189" s="327">
        <v>3600000</v>
      </c>
      <c r="I189" s="334">
        <f t="shared" si="0"/>
        <v>131014000</v>
      </c>
    </row>
    <row r="190" spans="2:9" ht="26.25" customHeight="1" x14ac:dyDescent="0.2">
      <c r="B190" s="105"/>
      <c r="C190" s="106"/>
      <c r="D190" s="289"/>
      <c r="E190" s="323" t="s">
        <v>334</v>
      </c>
      <c r="F190" s="342" t="s">
        <v>335</v>
      </c>
      <c r="G190" s="110"/>
      <c r="H190" s="327">
        <v>1000000</v>
      </c>
      <c r="I190" s="334">
        <f t="shared" si="0"/>
        <v>130014000</v>
      </c>
    </row>
    <row r="191" spans="2:9" x14ac:dyDescent="0.2">
      <c r="B191" s="105"/>
      <c r="C191" s="106"/>
      <c r="D191" s="289"/>
      <c r="E191" s="108"/>
      <c r="F191" s="343"/>
      <c r="G191" s="110"/>
      <c r="H191" s="327"/>
      <c r="I191" s="328"/>
    </row>
    <row r="192" spans="2:9" x14ac:dyDescent="0.2">
      <c r="B192" s="105">
        <v>2</v>
      </c>
      <c r="C192" s="106">
        <v>45443</v>
      </c>
      <c r="D192" s="243" t="s">
        <v>372</v>
      </c>
      <c r="E192" s="108"/>
      <c r="F192" s="343" t="s">
        <v>14</v>
      </c>
      <c r="G192" s="110">
        <v>126620</v>
      </c>
      <c r="H192" s="111"/>
      <c r="I192" s="130">
        <f>I190+G192</f>
        <v>130140620</v>
      </c>
    </row>
    <row r="193" spans="2:9" x14ac:dyDescent="0.2">
      <c r="B193" s="352"/>
      <c r="C193" s="353"/>
      <c r="D193" s="354"/>
      <c r="E193" s="359"/>
      <c r="F193" s="360"/>
      <c r="G193" s="357"/>
      <c r="H193" s="361"/>
      <c r="I193" s="362"/>
    </row>
    <row r="194" spans="2:9" ht="15" x14ac:dyDescent="0.2">
      <c r="B194" s="435" t="s">
        <v>15</v>
      </c>
      <c r="C194" s="436"/>
      <c r="D194" s="436"/>
      <c r="E194" s="436"/>
      <c r="F194" s="436"/>
      <c r="G194" s="111">
        <f>G162-G192</f>
        <v>14244</v>
      </c>
      <c r="H194" s="111">
        <f>SUM(H162:H190)</f>
        <v>48693000</v>
      </c>
      <c r="I194" s="131"/>
    </row>
    <row r="195" spans="2:9" ht="15.75" thickBot="1" x14ac:dyDescent="0.25">
      <c r="B195" s="437" t="s">
        <v>16</v>
      </c>
      <c r="C195" s="438"/>
      <c r="D195" s="438"/>
      <c r="E195" s="438"/>
      <c r="F195" s="438"/>
      <c r="G195" s="119">
        <f>G160-G194</f>
        <v>178833620</v>
      </c>
      <c r="H195" s="119">
        <f>H194+H160</f>
        <v>48693000</v>
      </c>
      <c r="I195" s="133">
        <f>G195-H195</f>
        <v>130140620</v>
      </c>
    </row>
    <row r="196" spans="2:9" ht="15" x14ac:dyDescent="0.2">
      <c r="B196" s="120"/>
      <c r="C196" s="120"/>
      <c r="D196" s="120"/>
      <c r="E196" s="120" t="s">
        <v>17</v>
      </c>
      <c r="F196" s="120"/>
      <c r="G196" s="121"/>
      <c r="H196" s="121"/>
      <c r="I196" s="121"/>
    </row>
    <row r="197" spans="2:9" x14ac:dyDescent="0.2">
      <c r="B197" s="49"/>
      <c r="C197" s="49" t="s">
        <v>320</v>
      </c>
      <c r="D197" s="49"/>
      <c r="E197" s="49"/>
      <c r="F197" s="49"/>
      <c r="G197" s="49"/>
      <c r="H197" s="49"/>
      <c r="I197" s="49"/>
    </row>
    <row r="198" spans="2:9" x14ac:dyDescent="0.2">
      <c r="B198" s="49"/>
      <c r="C198" s="49" t="s">
        <v>19</v>
      </c>
      <c r="D198" s="49"/>
      <c r="E198" s="122">
        <f>I195</f>
        <v>130140620</v>
      </c>
      <c r="F198" s="123"/>
      <c r="G198" s="49"/>
      <c r="H198" s="122"/>
      <c r="I198" s="122"/>
    </row>
    <row r="199" spans="2:9" x14ac:dyDescent="0.2">
      <c r="B199" s="49"/>
      <c r="C199" s="49" t="s">
        <v>20</v>
      </c>
      <c r="D199" s="49"/>
      <c r="E199" s="49"/>
      <c r="F199" s="123"/>
      <c r="G199" s="49"/>
      <c r="H199" s="49"/>
      <c r="I199" s="49"/>
    </row>
    <row r="200" spans="2:9" x14ac:dyDescent="0.2">
      <c r="B200" s="49"/>
      <c r="C200" s="49" t="s">
        <v>21</v>
      </c>
      <c r="D200" s="49"/>
      <c r="E200" s="122">
        <v>0</v>
      </c>
      <c r="F200" s="123"/>
      <c r="G200" s="122"/>
      <c r="H200" s="49"/>
      <c r="I200" s="49"/>
    </row>
    <row r="201" spans="2:9" x14ac:dyDescent="0.2">
      <c r="B201" s="49"/>
      <c r="C201" s="49" t="s">
        <v>22</v>
      </c>
      <c r="D201" s="49"/>
      <c r="E201" s="122">
        <f>SUM(E198:E200)</f>
        <v>130140620</v>
      </c>
      <c r="F201" s="123"/>
      <c r="G201" s="122"/>
      <c r="H201" s="122"/>
      <c r="I201" s="49"/>
    </row>
    <row r="202" spans="2:9" x14ac:dyDescent="0.2">
      <c r="B202" s="49"/>
      <c r="C202" s="49"/>
      <c r="D202" s="49"/>
      <c r="E202" s="49"/>
      <c r="F202" s="123"/>
      <c r="G202" s="49"/>
      <c r="H202" s="49"/>
      <c r="I202" s="49"/>
    </row>
    <row r="203" spans="2:9" x14ac:dyDescent="0.2">
      <c r="B203" s="49"/>
      <c r="C203" s="48"/>
      <c r="D203" s="48" t="s">
        <v>23</v>
      </c>
      <c r="E203" s="48"/>
      <c r="F203" s="49"/>
      <c r="G203" s="432" t="s">
        <v>321</v>
      </c>
      <c r="H203" s="432"/>
      <c r="I203" s="432"/>
    </row>
    <row r="204" spans="2:9" x14ac:dyDescent="0.2">
      <c r="B204" s="49"/>
      <c r="C204" s="48"/>
      <c r="D204" s="48" t="s">
        <v>191</v>
      </c>
      <c r="E204" s="48"/>
      <c r="F204" s="49"/>
      <c r="G204" s="432" t="s">
        <v>26</v>
      </c>
      <c r="H204" s="432"/>
      <c r="I204" s="432"/>
    </row>
    <row r="205" spans="2:9" x14ac:dyDescent="0.2">
      <c r="B205" s="49"/>
      <c r="C205" s="48"/>
      <c r="D205" s="48"/>
      <c r="E205" s="48"/>
      <c r="F205" s="49"/>
      <c r="G205" s="49"/>
      <c r="H205" s="49"/>
      <c r="I205" s="49"/>
    </row>
    <row r="206" spans="2:9" x14ac:dyDescent="0.2">
      <c r="B206" s="49"/>
      <c r="C206" s="48"/>
      <c r="D206" s="48"/>
      <c r="E206" s="48"/>
      <c r="F206" s="49"/>
      <c r="G206" s="49"/>
      <c r="H206" s="49"/>
      <c r="I206" s="49"/>
    </row>
    <row r="207" spans="2:9" x14ac:dyDescent="0.2">
      <c r="B207" s="49"/>
      <c r="C207" s="48"/>
      <c r="D207" s="48"/>
      <c r="E207" s="48"/>
      <c r="F207" s="49"/>
      <c r="G207" s="49"/>
      <c r="H207" s="49"/>
      <c r="I207" s="122"/>
    </row>
    <row r="208" spans="2:9" ht="15" x14ac:dyDescent="0.2">
      <c r="B208" s="49"/>
      <c r="C208" s="124"/>
      <c r="D208" s="137" t="s">
        <v>185</v>
      </c>
      <c r="E208" s="124"/>
      <c r="F208" s="48"/>
      <c r="G208" s="433" t="s">
        <v>192</v>
      </c>
      <c r="H208" s="433"/>
      <c r="I208" s="433"/>
    </row>
    <row r="209" spans="2:9" ht="15" x14ac:dyDescent="0.2">
      <c r="B209" s="49"/>
      <c r="C209" s="125"/>
      <c r="D209" s="367" t="s">
        <v>377</v>
      </c>
      <c r="E209" s="125"/>
      <c r="F209" s="48"/>
      <c r="G209" s="432" t="s">
        <v>193</v>
      </c>
      <c r="H209" s="432"/>
      <c r="I209" s="432"/>
    </row>
    <row r="213" spans="2:9" ht="15" x14ac:dyDescent="0.25">
      <c r="B213" s="434" t="s">
        <v>0</v>
      </c>
      <c r="C213" s="434"/>
      <c r="D213" s="434"/>
      <c r="E213" s="434"/>
      <c r="F213" s="434"/>
      <c r="G213" s="434"/>
      <c r="H213" s="434"/>
      <c r="I213" s="434"/>
    </row>
    <row r="214" spans="2:9" ht="15" x14ac:dyDescent="0.25">
      <c r="B214" s="434" t="s">
        <v>344</v>
      </c>
      <c r="C214" s="434"/>
      <c r="D214" s="434"/>
      <c r="E214" s="434"/>
      <c r="F214" s="434"/>
      <c r="G214" s="434"/>
      <c r="H214" s="434"/>
      <c r="I214" s="434"/>
    </row>
    <row r="215" spans="2:9" x14ac:dyDescent="0.2">
      <c r="B215" s="64"/>
      <c r="C215" s="64"/>
      <c r="D215" s="64"/>
      <c r="E215" s="64"/>
      <c r="F215" s="64"/>
      <c r="G215" s="64"/>
      <c r="H215" s="64"/>
      <c r="I215" s="64"/>
    </row>
    <row r="216" spans="2:9" x14ac:dyDescent="0.2">
      <c r="B216" s="64" t="s">
        <v>2</v>
      </c>
      <c r="C216" s="64"/>
      <c r="D216" s="64" t="s">
        <v>188</v>
      </c>
      <c r="E216" s="64"/>
      <c r="F216" s="64"/>
      <c r="G216" s="64"/>
      <c r="H216" s="64"/>
      <c r="I216" s="64"/>
    </row>
    <row r="217" spans="2:9" x14ac:dyDescent="0.2">
      <c r="B217" s="64" t="s">
        <v>3</v>
      </c>
      <c r="C217" s="64"/>
      <c r="D217" s="64" t="s">
        <v>189</v>
      </c>
      <c r="E217" s="64"/>
      <c r="F217" s="64"/>
      <c r="G217" s="64"/>
      <c r="H217" s="64"/>
      <c r="I217" s="64"/>
    </row>
    <row r="218" spans="2:9" x14ac:dyDescent="0.2">
      <c r="B218" s="64" t="s">
        <v>4</v>
      </c>
      <c r="C218" s="64"/>
      <c r="D218" s="64" t="s">
        <v>190</v>
      </c>
      <c r="E218" s="64"/>
      <c r="F218" s="64"/>
      <c r="G218" s="64"/>
      <c r="H218" s="64"/>
      <c r="I218" s="64"/>
    </row>
    <row r="219" spans="2:9" ht="15" thickBot="1" x14ac:dyDescent="0.25">
      <c r="B219" s="64"/>
      <c r="C219" s="64"/>
      <c r="D219" s="64"/>
      <c r="E219" s="64"/>
      <c r="F219" s="64"/>
      <c r="G219" s="64"/>
      <c r="H219" s="64"/>
      <c r="I219" s="64"/>
    </row>
    <row r="220" spans="2:9" ht="15" x14ac:dyDescent="0.2">
      <c r="B220" s="93" t="s">
        <v>5</v>
      </c>
      <c r="C220" s="94" t="s">
        <v>6</v>
      </c>
      <c r="D220" s="94" t="s">
        <v>7</v>
      </c>
      <c r="E220" s="94" t="s">
        <v>8</v>
      </c>
      <c r="F220" s="95" t="s">
        <v>9</v>
      </c>
      <c r="G220" s="95" t="s">
        <v>10</v>
      </c>
      <c r="H220" s="94" t="s">
        <v>11</v>
      </c>
      <c r="I220" s="127" t="s">
        <v>12</v>
      </c>
    </row>
    <row r="221" spans="2:9" x14ac:dyDescent="0.2">
      <c r="B221" s="96">
        <v>1</v>
      </c>
      <c r="C221" s="134" t="s">
        <v>13</v>
      </c>
      <c r="D221" s="97">
        <v>3</v>
      </c>
      <c r="E221" s="98">
        <v>4</v>
      </c>
      <c r="F221" s="136">
        <v>5</v>
      </c>
      <c r="G221" s="99">
        <v>6</v>
      </c>
      <c r="H221" s="98">
        <v>7</v>
      </c>
      <c r="I221" s="128">
        <v>8</v>
      </c>
    </row>
    <row r="222" spans="2:9" x14ac:dyDescent="0.2">
      <c r="B222" s="100">
        <v>1</v>
      </c>
      <c r="C222" s="101">
        <v>45444</v>
      </c>
      <c r="D222" s="243" t="s">
        <v>346</v>
      </c>
      <c r="E222" s="102"/>
      <c r="F222" s="363" t="s">
        <v>345</v>
      </c>
      <c r="G222" s="103">
        <f>I195</f>
        <v>130140620</v>
      </c>
      <c r="H222" s="104">
        <v>0</v>
      </c>
      <c r="I222" s="129">
        <f>G222-H222</f>
        <v>130140620</v>
      </c>
    </row>
    <row r="223" spans="2:9" x14ac:dyDescent="0.2">
      <c r="B223" s="105"/>
      <c r="C223" s="106"/>
      <c r="D223" s="289"/>
      <c r="E223" s="108"/>
      <c r="F223" s="343"/>
      <c r="G223" s="110"/>
      <c r="H223" s="111"/>
      <c r="I223" s="130"/>
    </row>
    <row r="224" spans="2:9" x14ac:dyDescent="0.2">
      <c r="B224" s="105">
        <v>2</v>
      </c>
      <c r="C224" s="106" t="s">
        <v>374</v>
      </c>
      <c r="D224" s="243" t="s">
        <v>361</v>
      </c>
      <c r="E224" s="108"/>
      <c r="F224" s="338" t="s">
        <v>375</v>
      </c>
      <c r="G224" s="110">
        <v>126620</v>
      </c>
      <c r="H224" s="110"/>
      <c r="I224" s="130">
        <f>I222-G224</f>
        <v>130014000</v>
      </c>
    </row>
    <row r="225" spans="2:9" x14ac:dyDescent="0.2">
      <c r="B225" s="105"/>
      <c r="C225" s="106"/>
      <c r="D225" s="289"/>
      <c r="E225" s="108"/>
      <c r="F225" s="343"/>
      <c r="G225" s="110"/>
      <c r="H225" s="110"/>
      <c r="I225" s="130"/>
    </row>
    <row r="226" spans="2:9" ht="25.5" x14ac:dyDescent="0.2">
      <c r="B226" s="105">
        <v>3</v>
      </c>
      <c r="C226" s="106" t="s">
        <v>347</v>
      </c>
      <c r="D226" s="345" t="s">
        <v>348</v>
      </c>
      <c r="E226" s="323" t="s">
        <v>358</v>
      </c>
      <c r="F226" s="347" t="s">
        <v>359</v>
      </c>
      <c r="G226" s="110"/>
      <c r="H226" s="110">
        <v>2116800</v>
      </c>
      <c r="I226" s="130">
        <f>I224-H226</f>
        <v>127897200</v>
      </c>
    </row>
    <row r="227" spans="2:9" x14ac:dyDescent="0.2">
      <c r="B227" s="105"/>
      <c r="C227" s="106"/>
      <c r="D227" s="289"/>
      <c r="E227" s="108"/>
      <c r="F227" s="341" t="s">
        <v>360</v>
      </c>
      <c r="G227" s="110"/>
      <c r="H227" s="110">
        <v>43200</v>
      </c>
      <c r="I227" s="130">
        <f t="shared" ref="I227:I234" si="1">I226-H227</f>
        <v>127854000</v>
      </c>
    </row>
    <row r="228" spans="2:9" ht="25.5" x14ac:dyDescent="0.2">
      <c r="B228" s="105"/>
      <c r="C228" s="106"/>
      <c r="D228" s="329" t="s">
        <v>354</v>
      </c>
      <c r="E228" s="323" t="s">
        <v>351</v>
      </c>
      <c r="F228" s="338" t="s">
        <v>352</v>
      </c>
      <c r="G228" s="110"/>
      <c r="H228" s="110">
        <v>986364</v>
      </c>
      <c r="I228" s="130">
        <f t="shared" si="1"/>
        <v>126867636</v>
      </c>
    </row>
    <row r="229" spans="2:9" x14ac:dyDescent="0.2">
      <c r="B229" s="105"/>
      <c r="C229" s="106"/>
      <c r="D229" s="289"/>
      <c r="E229" s="108"/>
      <c r="F229" s="341" t="s">
        <v>353</v>
      </c>
      <c r="G229" s="110"/>
      <c r="H229" s="110">
        <v>13636</v>
      </c>
      <c r="I229" s="130">
        <f t="shared" si="1"/>
        <v>126854000</v>
      </c>
    </row>
    <row r="230" spans="2:9" ht="24" x14ac:dyDescent="0.2">
      <c r="B230" s="105"/>
      <c r="C230" s="106"/>
      <c r="D230" s="345" t="s">
        <v>348</v>
      </c>
      <c r="E230" s="323" t="s">
        <v>349</v>
      </c>
      <c r="F230" s="341" t="s">
        <v>350</v>
      </c>
      <c r="G230" s="110"/>
      <c r="H230" s="110">
        <v>1500000</v>
      </c>
      <c r="I230" s="130">
        <f t="shared" si="1"/>
        <v>125354000</v>
      </c>
    </row>
    <row r="231" spans="2:9" ht="24" x14ac:dyDescent="0.2">
      <c r="B231" s="105"/>
      <c r="C231" s="106"/>
      <c r="D231" s="329" t="s">
        <v>354</v>
      </c>
      <c r="E231" s="323" t="s">
        <v>355</v>
      </c>
      <c r="F231" s="347" t="s">
        <v>356</v>
      </c>
      <c r="G231" s="110"/>
      <c r="H231" s="110">
        <v>6677724</v>
      </c>
      <c r="I231" s="130">
        <f t="shared" si="1"/>
        <v>118676276</v>
      </c>
    </row>
    <row r="232" spans="2:9" x14ac:dyDescent="0.2">
      <c r="B232" s="105"/>
      <c r="C232" s="106"/>
      <c r="D232" s="289"/>
      <c r="E232" s="108"/>
      <c r="F232" s="341" t="s">
        <v>357</v>
      </c>
      <c r="G232" s="110"/>
      <c r="H232" s="110">
        <v>91476</v>
      </c>
      <c r="I232" s="130">
        <f t="shared" si="1"/>
        <v>118584800</v>
      </c>
    </row>
    <row r="233" spans="2:9" ht="24" x14ac:dyDescent="0.2">
      <c r="B233" s="105"/>
      <c r="C233" s="106"/>
      <c r="D233" s="345" t="s">
        <v>348</v>
      </c>
      <c r="E233" s="323" t="s">
        <v>349</v>
      </c>
      <c r="F233" s="341" t="s">
        <v>350</v>
      </c>
      <c r="G233" s="110"/>
      <c r="H233" s="110">
        <v>550000</v>
      </c>
      <c r="I233" s="130">
        <f t="shared" si="1"/>
        <v>118034800</v>
      </c>
    </row>
    <row r="234" spans="2:9" ht="24" x14ac:dyDescent="0.2">
      <c r="B234" s="105"/>
      <c r="C234" s="106"/>
      <c r="D234" s="345" t="s">
        <v>348</v>
      </c>
      <c r="E234" s="323" t="s">
        <v>349</v>
      </c>
      <c r="F234" s="341" t="s">
        <v>350</v>
      </c>
      <c r="G234" s="110"/>
      <c r="H234" s="110">
        <v>1100000</v>
      </c>
      <c r="I234" s="130">
        <f t="shared" si="1"/>
        <v>116934800</v>
      </c>
    </row>
    <row r="235" spans="2:9" x14ac:dyDescent="0.2">
      <c r="B235" s="105"/>
      <c r="C235" s="106"/>
      <c r="D235" s="289"/>
      <c r="E235" s="108"/>
      <c r="F235" s="341"/>
      <c r="G235" s="110"/>
      <c r="H235" s="111"/>
      <c r="I235" s="130"/>
    </row>
    <row r="236" spans="2:9" x14ac:dyDescent="0.2">
      <c r="B236" s="105">
        <v>2</v>
      </c>
      <c r="C236" s="106">
        <v>45473</v>
      </c>
      <c r="D236" s="243" t="s">
        <v>373</v>
      </c>
      <c r="E236" s="108"/>
      <c r="F236" s="341" t="s">
        <v>14</v>
      </c>
      <c r="G236" s="110">
        <v>82859</v>
      </c>
      <c r="H236" s="111"/>
      <c r="I236" s="130">
        <f>I234+G236</f>
        <v>117017659</v>
      </c>
    </row>
    <row r="237" spans="2:9" x14ac:dyDescent="0.2">
      <c r="B237" s="105"/>
      <c r="C237" s="106"/>
      <c r="D237" s="289"/>
      <c r="E237" s="108"/>
      <c r="F237" s="343"/>
      <c r="G237" s="110"/>
      <c r="H237" s="111"/>
      <c r="I237" s="130"/>
    </row>
    <row r="238" spans="2:9" x14ac:dyDescent="0.2">
      <c r="B238" s="352"/>
      <c r="C238" s="353"/>
      <c r="D238" s="365"/>
      <c r="E238" s="360"/>
      <c r="F238" s="364"/>
      <c r="G238" s="357"/>
      <c r="H238" s="361"/>
      <c r="I238" s="366"/>
    </row>
    <row r="239" spans="2:9" ht="15" x14ac:dyDescent="0.2">
      <c r="B239" s="435" t="s">
        <v>15</v>
      </c>
      <c r="C239" s="436"/>
      <c r="D239" s="436"/>
      <c r="E239" s="436"/>
      <c r="F239" s="436"/>
      <c r="G239" s="111">
        <f>G224-G236</f>
        <v>43761</v>
      </c>
      <c r="H239" s="111">
        <f>SUM(H224:H234)</f>
        <v>13079200</v>
      </c>
      <c r="I239" s="131"/>
    </row>
    <row r="240" spans="2:9" ht="15.75" thickBot="1" x14ac:dyDescent="0.25">
      <c r="B240" s="437" t="s">
        <v>16</v>
      </c>
      <c r="C240" s="438"/>
      <c r="D240" s="438"/>
      <c r="E240" s="438"/>
      <c r="F240" s="438"/>
      <c r="G240" s="119">
        <f>G222-G239</f>
        <v>130096859</v>
      </c>
      <c r="H240" s="119">
        <f>H239+H222</f>
        <v>13079200</v>
      </c>
      <c r="I240" s="133">
        <f>G240-H240</f>
        <v>117017659</v>
      </c>
    </row>
    <row r="241" spans="2:9" ht="15" x14ac:dyDescent="0.2">
      <c r="B241" s="120"/>
      <c r="C241" s="120"/>
      <c r="D241" s="120"/>
      <c r="E241" s="120" t="s">
        <v>17</v>
      </c>
      <c r="F241" s="120"/>
      <c r="G241" s="121"/>
      <c r="H241" s="121"/>
      <c r="I241" s="121"/>
    </row>
    <row r="242" spans="2:9" x14ac:dyDescent="0.2">
      <c r="B242" s="49"/>
      <c r="C242" s="49" t="s">
        <v>362</v>
      </c>
      <c r="D242" s="49"/>
      <c r="E242" s="49"/>
      <c r="F242" s="49"/>
      <c r="G242" s="49"/>
      <c r="H242" s="49"/>
      <c r="I242" s="49"/>
    </row>
    <row r="243" spans="2:9" x14ac:dyDescent="0.2">
      <c r="B243" s="49"/>
      <c r="C243" s="49" t="s">
        <v>19</v>
      </c>
      <c r="D243" s="49"/>
      <c r="E243" s="122">
        <f>I240</f>
        <v>117017659</v>
      </c>
      <c r="F243" s="123"/>
      <c r="G243" s="49"/>
      <c r="H243" s="122"/>
      <c r="I243" s="122"/>
    </row>
    <row r="244" spans="2:9" x14ac:dyDescent="0.2">
      <c r="B244" s="49"/>
      <c r="C244" s="49" t="s">
        <v>20</v>
      </c>
      <c r="D244" s="49"/>
      <c r="E244" s="49"/>
      <c r="F244" s="123"/>
      <c r="G244" s="49"/>
      <c r="H244" s="49"/>
      <c r="I244" s="49"/>
    </row>
    <row r="245" spans="2:9" x14ac:dyDescent="0.2">
      <c r="B245" s="49"/>
      <c r="C245" s="49" t="s">
        <v>21</v>
      </c>
      <c r="D245" s="49"/>
      <c r="E245" s="122">
        <v>0</v>
      </c>
      <c r="F245" s="123"/>
      <c r="G245" s="122"/>
      <c r="H245" s="49"/>
      <c r="I245" s="49"/>
    </row>
    <row r="246" spans="2:9" x14ac:dyDescent="0.2">
      <c r="B246" s="49"/>
      <c r="C246" s="49" t="s">
        <v>22</v>
      </c>
      <c r="D246" s="49"/>
      <c r="E246" s="122">
        <f>SUM(E243:E245)</f>
        <v>117017659</v>
      </c>
      <c r="F246" s="123"/>
      <c r="G246" s="122"/>
      <c r="H246" s="122"/>
      <c r="I246" s="49"/>
    </row>
    <row r="247" spans="2:9" x14ac:dyDescent="0.2">
      <c r="B247" s="49"/>
      <c r="C247" s="49"/>
      <c r="D247" s="49"/>
      <c r="E247" s="49"/>
      <c r="F247" s="123"/>
      <c r="G247" s="49"/>
      <c r="H247" s="49"/>
      <c r="I247" s="49"/>
    </row>
    <row r="248" spans="2:9" x14ac:dyDescent="0.2">
      <c r="B248" s="49"/>
      <c r="C248" s="48"/>
      <c r="D248" s="48" t="s">
        <v>23</v>
      </c>
      <c r="E248" s="48"/>
      <c r="F248" s="49"/>
      <c r="G248" s="432" t="s">
        <v>363</v>
      </c>
      <c r="H248" s="432"/>
      <c r="I248" s="432"/>
    </row>
    <row r="249" spans="2:9" x14ac:dyDescent="0.2">
      <c r="B249" s="49"/>
      <c r="C249" s="48"/>
      <c r="D249" s="48" t="s">
        <v>191</v>
      </c>
      <c r="E249" s="48"/>
      <c r="F249" s="49"/>
      <c r="G249" s="432" t="s">
        <v>26</v>
      </c>
      <c r="H249" s="432"/>
      <c r="I249" s="432"/>
    </row>
    <row r="250" spans="2:9" x14ac:dyDescent="0.2">
      <c r="B250" s="49"/>
      <c r="C250" s="48"/>
      <c r="D250" s="48"/>
      <c r="E250" s="48"/>
      <c r="F250" s="49"/>
      <c r="G250" s="49"/>
      <c r="H250" s="49"/>
      <c r="I250" s="49"/>
    </row>
    <row r="251" spans="2:9" x14ac:dyDescent="0.2">
      <c r="B251" s="49"/>
      <c r="C251" s="48"/>
      <c r="D251" s="48"/>
      <c r="E251" s="48"/>
      <c r="F251" s="49"/>
      <c r="G251" s="49"/>
      <c r="H251" s="49"/>
      <c r="I251" s="49"/>
    </row>
    <row r="252" spans="2:9" x14ac:dyDescent="0.2">
      <c r="B252" s="49"/>
      <c r="C252" s="48"/>
      <c r="D252" s="48"/>
      <c r="E252" s="48"/>
      <c r="F252" s="49"/>
      <c r="G252" s="49"/>
      <c r="H252" s="49"/>
      <c r="I252" s="122"/>
    </row>
    <row r="253" spans="2:9" ht="15" x14ac:dyDescent="0.2">
      <c r="B253" s="49"/>
      <c r="C253" s="124"/>
      <c r="D253" s="137" t="s">
        <v>185</v>
      </c>
      <c r="E253" s="124"/>
      <c r="F253" s="48"/>
      <c r="G253" s="433" t="s">
        <v>192</v>
      </c>
      <c r="H253" s="433"/>
      <c r="I253" s="433"/>
    </row>
    <row r="254" spans="2:9" ht="15" x14ac:dyDescent="0.2">
      <c r="B254" s="49"/>
      <c r="C254" s="125"/>
      <c r="D254" s="367" t="s">
        <v>377</v>
      </c>
      <c r="E254" s="125"/>
      <c r="F254" s="48"/>
      <c r="G254" s="432" t="s">
        <v>193</v>
      </c>
      <c r="H254" s="432"/>
      <c r="I254" s="432"/>
    </row>
    <row r="258" spans="2:9" ht="15" x14ac:dyDescent="0.25">
      <c r="B258" s="434" t="s">
        <v>0</v>
      </c>
      <c r="C258" s="434"/>
      <c r="D258" s="434"/>
      <c r="E258" s="434"/>
      <c r="F258" s="434"/>
      <c r="G258" s="434"/>
      <c r="H258" s="434"/>
      <c r="I258" s="434"/>
    </row>
    <row r="259" spans="2:9" ht="15" x14ac:dyDescent="0.25">
      <c r="B259" s="434" t="s">
        <v>378</v>
      </c>
      <c r="C259" s="434"/>
      <c r="D259" s="434"/>
      <c r="E259" s="434"/>
      <c r="F259" s="434"/>
      <c r="G259" s="434"/>
      <c r="H259" s="434"/>
      <c r="I259" s="434"/>
    </row>
    <row r="260" spans="2:9" x14ac:dyDescent="0.2">
      <c r="B260" s="64"/>
      <c r="C260" s="64"/>
      <c r="D260" s="64"/>
      <c r="E260" s="64"/>
      <c r="F260" s="64"/>
      <c r="G260" s="64"/>
      <c r="H260" s="64"/>
      <c r="I260" s="64"/>
    </row>
    <row r="261" spans="2:9" x14ac:dyDescent="0.2">
      <c r="B261" s="64" t="s">
        <v>2</v>
      </c>
      <c r="C261" s="64"/>
      <c r="D261" s="64" t="s">
        <v>188</v>
      </c>
      <c r="E261" s="64"/>
      <c r="F261" s="64"/>
      <c r="G261" s="64"/>
      <c r="H261" s="64"/>
      <c r="I261" s="64"/>
    </row>
    <row r="262" spans="2:9" x14ac:dyDescent="0.2">
      <c r="B262" s="64" t="s">
        <v>3</v>
      </c>
      <c r="C262" s="64"/>
      <c r="D262" s="64" t="s">
        <v>189</v>
      </c>
      <c r="E262" s="64"/>
      <c r="F262" s="64"/>
      <c r="G262" s="64"/>
      <c r="H262" s="64"/>
      <c r="I262" s="64"/>
    </row>
    <row r="263" spans="2:9" x14ac:dyDescent="0.2">
      <c r="B263" s="64" t="s">
        <v>4</v>
      </c>
      <c r="C263" s="64"/>
      <c r="D263" s="64" t="s">
        <v>190</v>
      </c>
      <c r="E263" s="64"/>
      <c r="F263" s="64"/>
      <c r="G263" s="64"/>
      <c r="H263" s="64"/>
      <c r="I263" s="64"/>
    </row>
    <row r="264" spans="2:9" ht="15" thickBot="1" x14ac:dyDescent="0.25">
      <c r="B264" s="64"/>
      <c r="C264" s="64"/>
      <c r="D264" s="64"/>
      <c r="E264" s="64"/>
      <c r="F264" s="64"/>
      <c r="G264" s="64" t="s">
        <v>381</v>
      </c>
      <c r="H264" s="64"/>
      <c r="I264" s="64"/>
    </row>
    <row r="265" spans="2:9" ht="15" x14ac:dyDescent="0.2">
      <c r="B265" s="93" t="s">
        <v>5</v>
      </c>
      <c r="C265" s="94" t="s">
        <v>6</v>
      </c>
      <c r="D265" s="94" t="s">
        <v>7</v>
      </c>
      <c r="E265" s="94" t="s">
        <v>8</v>
      </c>
      <c r="F265" s="95" t="s">
        <v>9</v>
      </c>
      <c r="G265" s="95" t="s">
        <v>10</v>
      </c>
      <c r="H265" s="94" t="s">
        <v>11</v>
      </c>
      <c r="I265" s="127" t="s">
        <v>12</v>
      </c>
    </row>
    <row r="266" spans="2:9" x14ac:dyDescent="0.2">
      <c r="B266" s="96">
        <v>1</v>
      </c>
      <c r="C266" s="134" t="s">
        <v>13</v>
      </c>
      <c r="D266" s="97">
        <v>3</v>
      </c>
      <c r="E266" s="98">
        <v>4</v>
      </c>
      <c r="F266" s="136">
        <v>5</v>
      </c>
      <c r="G266" s="99">
        <v>6</v>
      </c>
      <c r="H266" s="98">
        <v>7</v>
      </c>
      <c r="I266" s="128">
        <v>8</v>
      </c>
    </row>
    <row r="267" spans="2:9" x14ac:dyDescent="0.2">
      <c r="B267" s="100">
        <v>1</v>
      </c>
      <c r="C267" s="101">
        <v>45474</v>
      </c>
      <c r="D267" s="243" t="s">
        <v>379</v>
      </c>
      <c r="E267" s="102"/>
      <c r="F267" s="363" t="s">
        <v>380</v>
      </c>
      <c r="G267" s="103">
        <f>I240</f>
        <v>117017659</v>
      </c>
      <c r="H267" s="104">
        <v>0</v>
      </c>
      <c r="I267" s="129">
        <f>G267-H267</f>
        <v>117017659</v>
      </c>
    </row>
    <row r="268" spans="2:9" x14ac:dyDescent="0.2">
      <c r="B268" s="105"/>
      <c r="C268" s="106"/>
      <c r="D268" s="289"/>
      <c r="E268" s="108"/>
      <c r="F268" s="343"/>
      <c r="G268" s="110"/>
      <c r="H268" s="111"/>
      <c r="I268" s="130"/>
    </row>
    <row r="269" spans="2:9" ht="24" x14ac:dyDescent="0.2">
      <c r="B269" s="105">
        <v>2</v>
      </c>
      <c r="C269" s="106" t="s">
        <v>382</v>
      </c>
      <c r="D269" s="329" t="s">
        <v>384</v>
      </c>
      <c r="E269" s="323" t="s">
        <v>395</v>
      </c>
      <c r="F269" s="338" t="s">
        <v>385</v>
      </c>
      <c r="G269" s="110"/>
      <c r="H269" s="110">
        <v>2157301</v>
      </c>
      <c r="I269" s="130">
        <f>I267-H269</f>
        <v>114860358</v>
      </c>
    </row>
    <row r="270" spans="2:9" ht="27" customHeight="1" x14ac:dyDescent="0.2">
      <c r="B270" s="105"/>
      <c r="C270" s="106"/>
      <c r="D270" s="329"/>
      <c r="E270" s="323" t="s">
        <v>395</v>
      </c>
      <c r="F270" s="338" t="s">
        <v>386</v>
      </c>
      <c r="G270" s="110"/>
      <c r="H270" s="110">
        <v>2124362</v>
      </c>
      <c r="I270" s="130">
        <f>I269-H270</f>
        <v>112735996</v>
      </c>
    </row>
    <row r="271" spans="2:9" ht="25.5" x14ac:dyDescent="0.2">
      <c r="B271" s="105"/>
      <c r="C271" s="106"/>
      <c r="D271" s="329" t="s">
        <v>383</v>
      </c>
      <c r="E271" s="323" t="s">
        <v>351</v>
      </c>
      <c r="F271" s="338" t="s">
        <v>390</v>
      </c>
      <c r="G271" s="110"/>
      <c r="H271" s="110">
        <v>566641</v>
      </c>
      <c r="I271" s="130">
        <f t="shared" ref="I271:I275" si="2">I270-H271</f>
        <v>112169355</v>
      </c>
    </row>
    <row r="272" spans="2:9" ht="24" x14ac:dyDescent="0.2">
      <c r="B272" s="105"/>
      <c r="C272" s="106"/>
      <c r="D272" s="329" t="s">
        <v>384</v>
      </c>
      <c r="E272" s="323" t="s">
        <v>395</v>
      </c>
      <c r="F272" s="338" t="s">
        <v>389</v>
      </c>
      <c r="G272" s="110"/>
      <c r="H272" s="110">
        <v>163318</v>
      </c>
      <c r="I272" s="130">
        <f t="shared" si="2"/>
        <v>112006037</v>
      </c>
    </row>
    <row r="273" spans="2:12" ht="24" x14ac:dyDescent="0.2">
      <c r="B273" s="105"/>
      <c r="C273" s="106"/>
      <c r="D273" s="329" t="s">
        <v>383</v>
      </c>
      <c r="E273" s="323" t="s">
        <v>351</v>
      </c>
      <c r="F273" s="341" t="s">
        <v>388</v>
      </c>
      <c r="G273" s="110"/>
      <c r="H273" s="110">
        <v>41364803</v>
      </c>
      <c r="I273" s="130">
        <f t="shared" si="2"/>
        <v>70641234</v>
      </c>
      <c r="L273" s="372">
        <f>H283+H240+H195</f>
        <v>110415169</v>
      </c>
    </row>
    <row r="274" spans="2:12" ht="24" x14ac:dyDescent="0.2">
      <c r="B274" s="105">
        <v>3</v>
      </c>
      <c r="C274" s="106" t="s">
        <v>393</v>
      </c>
      <c r="D274" s="329" t="s">
        <v>384</v>
      </c>
      <c r="E274" s="323" t="s">
        <v>395</v>
      </c>
      <c r="F274" s="341" t="s">
        <v>391</v>
      </c>
      <c r="G274" s="110"/>
      <c r="H274" s="110">
        <v>178826</v>
      </c>
      <c r="I274" s="130">
        <f t="shared" si="2"/>
        <v>70462408</v>
      </c>
    </row>
    <row r="275" spans="2:12" ht="25.5" x14ac:dyDescent="0.2">
      <c r="B275" s="105"/>
      <c r="C275" s="106"/>
      <c r="D275" s="329"/>
      <c r="E275" s="323" t="s">
        <v>395</v>
      </c>
      <c r="F275" s="338" t="s">
        <v>387</v>
      </c>
      <c r="G275" s="110"/>
      <c r="H275" s="110">
        <v>2087718</v>
      </c>
      <c r="I275" s="130">
        <f t="shared" si="2"/>
        <v>68374690</v>
      </c>
    </row>
    <row r="276" spans="2:12" x14ac:dyDescent="0.2">
      <c r="B276" s="105"/>
      <c r="C276" s="106"/>
      <c r="D276" s="329"/>
      <c r="E276" s="371"/>
      <c r="F276" s="338"/>
      <c r="G276" s="110"/>
      <c r="H276" s="110"/>
      <c r="I276" s="130"/>
    </row>
    <row r="277" spans="2:12" x14ac:dyDescent="0.2">
      <c r="B277" s="105">
        <v>4</v>
      </c>
      <c r="C277" s="106" t="s">
        <v>393</v>
      </c>
      <c r="D277" s="289"/>
      <c r="E277" s="108"/>
      <c r="F277" s="341"/>
      <c r="G277" s="110">
        <v>82859</v>
      </c>
      <c r="H277" s="110"/>
      <c r="I277" s="130">
        <f>I275-G277</f>
        <v>68291831</v>
      </c>
    </row>
    <row r="278" spans="2:12" x14ac:dyDescent="0.2">
      <c r="B278" s="105"/>
      <c r="C278" s="106"/>
      <c r="D278" s="289"/>
      <c r="E278" s="108"/>
      <c r="F278" s="341"/>
      <c r="G278" s="110"/>
      <c r="H278" s="110"/>
      <c r="I278" s="130"/>
    </row>
    <row r="279" spans="2:12" x14ac:dyDescent="0.2">
      <c r="B279" s="105">
        <v>5</v>
      </c>
      <c r="C279" s="106" t="s">
        <v>392</v>
      </c>
      <c r="D279" s="243"/>
      <c r="E279" s="108"/>
      <c r="F279" s="341" t="s">
        <v>14</v>
      </c>
      <c r="G279" s="110">
        <v>54734</v>
      </c>
      <c r="H279" s="111"/>
      <c r="I279" s="130">
        <f>I277+G279</f>
        <v>68346565</v>
      </c>
    </row>
    <row r="280" spans="2:12" x14ac:dyDescent="0.2">
      <c r="B280" s="105"/>
      <c r="C280" s="106"/>
      <c r="D280" s="289"/>
      <c r="E280" s="108"/>
      <c r="F280" s="341"/>
      <c r="G280" s="110"/>
      <c r="H280" s="111"/>
      <c r="I280" s="130"/>
    </row>
    <row r="281" spans="2:12" x14ac:dyDescent="0.2">
      <c r="B281" s="352"/>
      <c r="C281" s="353"/>
      <c r="D281" s="365"/>
      <c r="E281" s="360"/>
      <c r="F281" s="364"/>
      <c r="G281" s="357"/>
      <c r="H281" s="361"/>
      <c r="I281" s="366"/>
    </row>
    <row r="282" spans="2:12" ht="15" x14ac:dyDescent="0.2">
      <c r="B282" s="435" t="s">
        <v>15</v>
      </c>
      <c r="C282" s="436"/>
      <c r="D282" s="436"/>
      <c r="E282" s="436"/>
      <c r="F282" s="436"/>
      <c r="G282" s="111">
        <f>G277-G279</f>
        <v>28125</v>
      </c>
      <c r="H282" s="111">
        <f>SUM(H269:H275)</f>
        <v>48642969</v>
      </c>
      <c r="I282" s="131"/>
    </row>
    <row r="283" spans="2:12" ht="15.75" thickBot="1" x14ac:dyDescent="0.25">
      <c r="B283" s="437" t="s">
        <v>16</v>
      </c>
      <c r="C283" s="438"/>
      <c r="D283" s="438"/>
      <c r="E283" s="438"/>
      <c r="F283" s="438"/>
      <c r="G283" s="119">
        <f>G267-G282</f>
        <v>116989534</v>
      </c>
      <c r="H283" s="119">
        <f>H282+H267</f>
        <v>48642969</v>
      </c>
      <c r="I283" s="133">
        <f>G283-H283</f>
        <v>68346565</v>
      </c>
    </row>
    <row r="284" spans="2:12" ht="15" x14ac:dyDescent="0.2">
      <c r="B284" s="120"/>
      <c r="C284" s="120"/>
      <c r="D284" s="120"/>
      <c r="E284" s="120" t="s">
        <v>17</v>
      </c>
      <c r="F284" s="120"/>
      <c r="G284" s="121"/>
      <c r="H284" s="121"/>
      <c r="I284" s="121"/>
    </row>
    <row r="285" spans="2:12" x14ac:dyDescent="0.2">
      <c r="B285" s="49"/>
      <c r="C285" s="49" t="s">
        <v>394</v>
      </c>
      <c r="D285" s="49"/>
      <c r="E285" s="49"/>
      <c r="F285" s="49"/>
      <c r="G285" s="49"/>
      <c r="H285" s="49"/>
      <c r="I285" s="49"/>
    </row>
    <row r="286" spans="2:12" x14ac:dyDescent="0.2">
      <c r="B286" s="49"/>
      <c r="C286" s="49" t="s">
        <v>19</v>
      </c>
      <c r="D286" s="49"/>
      <c r="E286" s="122">
        <f>I283</f>
        <v>68346565</v>
      </c>
      <c r="F286" s="123"/>
      <c r="G286" s="49"/>
      <c r="H286" s="122"/>
      <c r="I286" s="122"/>
    </row>
    <row r="287" spans="2:12" x14ac:dyDescent="0.2">
      <c r="B287" s="49"/>
      <c r="C287" s="49" t="s">
        <v>20</v>
      </c>
      <c r="D287" s="49"/>
      <c r="E287" s="49"/>
      <c r="F287" s="123"/>
      <c r="G287" s="49"/>
      <c r="H287" s="49"/>
      <c r="I287" s="49"/>
    </row>
    <row r="288" spans="2:12" x14ac:dyDescent="0.2">
      <c r="B288" s="49"/>
      <c r="C288" s="49" t="s">
        <v>21</v>
      </c>
      <c r="D288" s="49"/>
      <c r="E288" s="122">
        <v>0</v>
      </c>
      <c r="F288" s="123"/>
      <c r="G288" s="122"/>
      <c r="H288" s="49"/>
      <c r="I288" s="49"/>
    </row>
    <row r="289" spans="2:9" x14ac:dyDescent="0.2">
      <c r="B289" s="49"/>
      <c r="C289" s="49" t="s">
        <v>22</v>
      </c>
      <c r="D289" s="49"/>
      <c r="E289" s="122">
        <f>SUM(E286:E288)</f>
        <v>68346565</v>
      </c>
      <c r="F289" s="123"/>
      <c r="G289" s="122"/>
      <c r="H289" s="122"/>
      <c r="I289" s="49"/>
    </row>
    <row r="290" spans="2:9" x14ac:dyDescent="0.2">
      <c r="B290" s="49"/>
      <c r="C290" s="49"/>
      <c r="D290" s="49"/>
      <c r="E290" s="49"/>
      <c r="F290" s="123"/>
      <c r="G290" s="49"/>
      <c r="H290" s="49"/>
      <c r="I290" s="49"/>
    </row>
    <row r="291" spans="2:9" x14ac:dyDescent="0.2">
      <c r="B291" s="49"/>
      <c r="C291" s="48"/>
      <c r="D291" s="48" t="s">
        <v>23</v>
      </c>
      <c r="E291" s="48"/>
      <c r="F291" s="49"/>
      <c r="G291" s="432" t="s">
        <v>397</v>
      </c>
      <c r="H291" s="432"/>
      <c r="I291" s="432"/>
    </row>
    <row r="292" spans="2:9" x14ac:dyDescent="0.2">
      <c r="B292" s="49"/>
      <c r="C292" s="48"/>
      <c r="D292" s="48" t="s">
        <v>191</v>
      </c>
      <c r="E292" s="48"/>
      <c r="F292" s="49"/>
      <c r="G292" s="432" t="s">
        <v>26</v>
      </c>
      <c r="H292" s="432"/>
      <c r="I292" s="432"/>
    </row>
    <row r="293" spans="2:9" x14ac:dyDescent="0.2">
      <c r="B293" s="49"/>
      <c r="C293" s="48"/>
      <c r="D293" s="48"/>
      <c r="E293" s="48"/>
      <c r="F293" s="49"/>
      <c r="G293" s="49"/>
      <c r="H293" s="49"/>
      <c r="I293" s="49"/>
    </row>
    <row r="294" spans="2:9" x14ac:dyDescent="0.2">
      <c r="B294" s="49"/>
      <c r="C294" s="48"/>
      <c r="D294" s="48"/>
      <c r="E294" s="48"/>
      <c r="F294" s="49"/>
      <c r="G294" s="49"/>
      <c r="H294" s="49"/>
      <c r="I294" s="49"/>
    </row>
    <row r="295" spans="2:9" x14ac:dyDescent="0.2">
      <c r="B295" s="49"/>
      <c r="C295" s="48"/>
      <c r="D295" s="48"/>
      <c r="E295" s="48"/>
      <c r="F295" s="49"/>
      <c r="G295" s="49"/>
      <c r="H295" s="49"/>
      <c r="I295" s="122"/>
    </row>
    <row r="296" spans="2:9" ht="15" x14ac:dyDescent="0.2">
      <c r="B296" s="49"/>
      <c r="C296" s="124"/>
      <c r="D296" s="137" t="s">
        <v>185</v>
      </c>
      <c r="E296" s="124"/>
      <c r="F296" s="48"/>
      <c r="G296" s="433" t="s">
        <v>192</v>
      </c>
      <c r="H296" s="433"/>
      <c r="I296" s="433"/>
    </row>
    <row r="297" spans="2:9" ht="15" x14ac:dyDescent="0.2">
      <c r="B297" s="49"/>
      <c r="C297" s="125"/>
      <c r="D297" s="367" t="s">
        <v>377</v>
      </c>
      <c r="E297" s="125"/>
      <c r="F297" s="48"/>
      <c r="G297" s="432" t="s">
        <v>193</v>
      </c>
      <c r="H297" s="432"/>
      <c r="I297" s="432"/>
    </row>
    <row r="301" spans="2:9" ht="15" x14ac:dyDescent="0.25">
      <c r="B301" s="434" t="s">
        <v>0</v>
      </c>
      <c r="C301" s="434"/>
      <c r="D301" s="434"/>
      <c r="E301" s="434"/>
      <c r="F301" s="434"/>
      <c r="G301" s="434"/>
      <c r="H301" s="434"/>
      <c r="I301" s="434"/>
    </row>
    <row r="302" spans="2:9" ht="15" x14ac:dyDescent="0.25">
      <c r="B302" s="434" t="s">
        <v>403</v>
      </c>
      <c r="C302" s="434"/>
      <c r="D302" s="434"/>
      <c r="E302" s="434"/>
      <c r="F302" s="434"/>
      <c r="G302" s="434"/>
      <c r="H302" s="434"/>
      <c r="I302" s="434"/>
    </row>
    <row r="303" spans="2:9" x14ac:dyDescent="0.2">
      <c r="B303" s="64"/>
      <c r="C303" s="64"/>
      <c r="D303" s="64"/>
      <c r="E303" s="64"/>
      <c r="F303" s="64"/>
      <c r="G303" s="64"/>
      <c r="H303" s="64"/>
      <c r="I303" s="64"/>
    </row>
    <row r="304" spans="2:9" x14ac:dyDescent="0.2">
      <c r="B304" s="64" t="s">
        <v>2</v>
      </c>
      <c r="C304" s="64"/>
      <c r="D304" s="64" t="s">
        <v>188</v>
      </c>
      <c r="E304" s="64"/>
      <c r="F304" s="64"/>
      <c r="G304" s="64"/>
      <c r="H304" s="64"/>
      <c r="I304" s="64"/>
    </row>
    <row r="305" spans="2:9" x14ac:dyDescent="0.2">
      <c r="B305" s="64" t="s">
        <v>3</v>
      </c>
      <c r="C305" s="64"/>
      <c r="D305" s="64" t="s">
        <v>189</v>
      </c>
      <c r="E305" s="64"/>
      <c r="F305" s="64"/>
      <c r="G305" s="64"/>
      <c r="H305" s="64"/>
      <c r="I305" s="64"/>
    </row>
    <row r="306" spans="2:9" x14ac:dyDescent="0.2">
      <c r="B306" s="64" t="s">
        <v>4</v>
      </c>
      <c r="C306" s="64"/>
      <c r="D306" s="64" t="s">
        <v>190</v>
      </c>
      <c r="E306" s="64"/>
      <c r="F306" s="64"/>
      <c r="G306" s="64"/>
      <c r="H306" s="64"/>
      <c r="I306" s="64"/>
    </row>
    <row r="307" spans="2:9" ht="15" thickBot="1" x14ac:dyDescent="0.25">
      <c r="B307" s="64"/>
      <c r="C307" s="64"/>
      <c r="D307" s="64"/>
      <c r="E307" s="64"/>
      <c r="F307" s="64"/>
      <c r="G307" s="64" t="s">
        <v>381</v>
      </c>
      <c r="H307" s="64"/>
      <c r="I307" s="64"/>
    </row>
    <row r="308" spans="2:9" ht="15" x14ac:dyDescent="0.2">
      <c r="B308" s="93" t="s">
        <v>5</v>
      </c>
      <c r="C308" s="94" t="s">
        <v>6</v>
      </c>
      <c r="D308" s="94" t="s">
        <v>7</v>
      </c>
      <c r="E308" s="94" t="s">
        <v>8</v>
      </c>
      <c r="F308" s="95" t="s">
        <v>9</v>
      </c>
      <c r="G308" s="95" t="s">
        <v>10</v>
      </c>
      <c r="H308" s="94" t="s">
        <v>11</v>
      </c>
      <c r="I308" s="127" t="s">
        <v>12</v>
      </c>
    </row>
    <row r="309" spans="2:9" x14ac:dyDescent="0.2">
      <c r="B309" s="98">
        <v>1</v>
      </c>
      <c r="C309" s="382" t="s">
        <v>13</v>
      </c>
      <c r="D309" s="98">
        <v>3</v>
      </c>
      <c r="E309" s="98">
        <v>4</v>
      </c>
      <c r="F309" s="136">
        <v>5</v>
      </c>
      <c r="G309" s="99">
        <v>6</v>
      </c>
      <c r="H309" s="98">
        <v>7</v>
      </c>
      <c r="I309" s="98">
        <v>8</v>
      </c>
    </row>
    <row r="310" spans="2:9" x14ac:dyDescent="0.2">
      <c r="B310" s="102">
        <v>1</v>
      </c>
      <c r="C310" s="101">
        <v>45505</v>
      </c>
      <c r="D310" s="243" t="s">
        <v>404</v>
      </c>
      <c r="E310" s="102"/>
      <c r="F310" s="363" t="s">
        <v>405</v>
      </c>
      <c r="G310" s="103">
        <f>I283</f>
        <v>68346565</v>
      </c>
      <c r="H310" s="104">
        <v>0</v>
      </c>
      <c r="I310" s="383">
        <f>G310-H310</f>
        <v>68346565</v>
      </c>
    </row>
    <row r="311" spans="2:9" x14ac:dyDescent="0.2">
      <c r="B311" s="108"/>
      <c r="C311" s="106"/>
      <c r="D311" s="289"/>
      <c r="E311" s="108"/>
      <c r="F311" s="343"/>
      <c r="G311" s="110"/>
      <c r="H311" s="111"/>
      <c r="I311" s="384"/>
    </row>
    <row r="312" spans="2:9" x14ac:dyDescent="0.2">
      <c r="B312" s="108">
        <v>2</v>
      </c>
      <c r="C312" s="106" t="s">
        <v>451</v>
      </c>
      <c r="D312" s="243" t="s">
        <v>447</v>
      </c>
      <c r="E312" s="108"/>
      <c r="F312" s="338" t="s">
        <v>450</v>
      </c>
      <c r="G312" s="110">
        <v>54734</v>
      </c>
      <c r="H312" s="110"/>
      <c r="I312" s="384">
        <f>I310-G312</f>
        <v>68291831</v>
      </c>
    </row>
    <row r="313" spans="2:9" ht="24" x14ac:dyDescent="0.2">
      <c r="B313" s="108">
        <v>3</v>
      </c>
      <c r="C313" s="106" t="s">
        <v>406</v>
      </c>
      <c r="D313" s="329" t="s">
        <v>407</v>
      </c>
      <c r="E313" s="323" t="s">
        <v>351</v>
      </c>
      <c r="F313" s="341" t="s">
        <v>410</v>
      </c>
      <c r="G313" s="110"/>
      <c r="H313" s="110">
        <v>25921853</v>
      </c>
      <c r="I313" s="384">
        <f t="shared" ref="I313:I327" si="3">I312-H313</f>
        <v>42369978</v>
      </c>
    </row>
    <row r="314" spans="2:9" ht="24" x14ac:dyDescent="0.2">
      <c r="B314" s="108"/>
      <c r="C314" s="106"/>
      <c r="D314" s="329"/>
      <c r="E314" s="323" t="s">
        <v>395</v>
      </c>
      <c r="F314" s="338" t="s">
        <v>411</v>
      </c>
      <c r="G314" s="110"/>
      <c r="H314" s="110">
        <v>145588</v>
      </c>
      <c r="I314" s="384">
        <f t="shared" si="3"/>
        <v>42224390</v>
      </c>
    </row>
    <row r="315" spans="2:9" ht="24" x14ac:dyDescent="0.2">
      <c r="B315" s="108"/>
      <c r="C315" s="106"/>
      <c r="D315" s="329"/>
      <c r="E315" s="323" t="s">
        <v>351</v>
      </c>
      <c r="F315" s="338" t="s">
        <v>409</v>
      </c>
      <c r="G315" s="110"/>
      <c r="H315" s="110">
        <v>2894826</v>
      </c>
      <c r="I315" s="384">
        <f t="shared" si="3"/>
        <v>39329564</v>
      </c>
    </row>
    <row r="316" spans="2:9" ht="24" x14ac:dyDescent="0.2">
      <c r="B316" s="108"/>
      <c r="C316" s="106"/>
      <c r="D316" s="329"/>
      <c r="E316" s="323" t="s">
        <v>395</v>
      </c>
      <c r="F316" s="341" t="s">
        <v>412</v>
      </c>
      <c r="G316" s="110"/>
      <c r="H316" s="110">
        <v>149323</v>
      </c>
      <c r="I316" s="384">
        <f t="shared" si="3"/>
        <v>39180241</v>
      </c>
    </row>
    <row r="317" spans="2:9" ht="25.5" x14ac:dyDescent="0.2">
      <c r="B317" s="108"/>
      <c r="C317" s="106"/>
      <c r="D317" s="329"/>
      <c r="E317" s="323" t="s">
        <v>351</v>
      </c>
      <c r="F317" s="338" t="s">
        <v>408</v>
      </c>
      <c r="G317" s="110"/>
      <c r="H317" s="110">
        <v>394749</v>
      </c>
      <c r="I317" s="384">
        <f t="shared" si="3"/>
        <v>38785492</v>
      </c>
    </row>
    <row r="318" spans="2:9" ht="25.5" x14ac:dyDescent="0.2">
      <c r="B318" s="108"/>
      <c r="C318" s="106"/>
      <c r="D318" s="329" t="s">
        <v>423</v>
      </c>
      <c r="E318" s="323" t="s">
        <v>295</v>
      </c>
      <c r="F318" s="347" t="s">
        <v>421</v>
      </c>
      <c r="G318" s="110"/>
      <c r="H318" s="110">
        <v>1950000</v>
      </c>
      <c r="I318" s="384">
        <f t="shared" si="3"/>
        <v>36835492</v>
      </c>
    </row>
    <row r="319" spans="2:9" ht="28.5" customHeight="1" x14ac:dyDescent="0.2">
      <c r="B319" s="108"/>
      <c r="C319" s="106"/>
      <c r="D319" s="329"/>
      <c r="E319" s="323" t="s">
        <v>306</v>
      </c>
      <c r="F319" s="338" t="s">
        <v>419</v>
      </c>
      <c r="G319" s="110"/>
      <c r="H319" s="110">
        <v>450000</v>
      </c>
      <c r="I319" s="384">
        <f t="shared" si="3"/>
        <v>36385492</v>
      </c>
    </row>
    <row r="320" spans="2:9" ht="25.5" x14ac:dyDescent="0.2">
      <c r="B320" s="108"/>
      <c r="C320" s="106"/>
      <c r="D320" s="329" t="s">
        <v>423</v>
      </c>
      <c r="E320" s="379" t="s">
        <v>295</v>
      </c>
      <c r="F320" s="347" t="s">
        <v>417</v>
      </c>
      <c r="G320" s="110"/>
      <c r="H320" s="110">
        <v>2600000</v>
      </c>
      <c r="I320" s="384">
        <f t="shared" si="3"/>
        <v>33785492</v>
      </c>
    </row>
    <row r="321" spans="2:9" ht="25.5" x14ac:dyDescent="0.2">
      <c r="B321" s="108"/>
      <c r="C321" s="106"/>
      <c r="D321" s="329"/>
      <c r="E321" s="323" t="s">
        <v>309</v>
      </c>
      <c r="F321" s="338" t="s">
        <v>414</v>
      </c>
      <c r="G321" s="110"/>
      <c r="H321" s="110">
        <v>1300000</v>
      </c>
      <c r="I321" s="384">
        <f t="shared" si="3"/>
        <v>32485492</v>
      </c>
    </row>
    <row r="322" spans="2:9" ht="28.5" x14ac:dyDescent="0.2">
      <c r="B322" s="108"/>
      <c r="C322" s="106"/>
      <c r="D322" s="329"/>
      <c r="E322" s="323" t="s">
        <v>334</v>
      </c>
      <c r="F322" s="377" t="s">
        <v>420</v>
      </c>
      <c r="G322" s="110"/>
      <c r="H322" s="110">
        <v>1500000</v>
      </c>
      <c r="I322" s="384">
        <f t="shared" si="3"/>
        <v>30985492</v>
      </c>
    </row>
    <row r="323" spans="2:9" ht="25.5" x14ac:dyDescent="0.2">
      <c r="B323" s="108"/>
      <c r="C323" s="106"/>
      <c r="D323" s="329" t="s">
        <v>407</v>
      </c>
      <c r="E323" s="371" t="s">
        <v>310</v>
      </c>
      <c r="F323" s="338" t="s">
        <v>418</v>
      </c>
      <c r="G323" s="110"/>
      <c r="H323" s="110">
        <v>7800000</v>
      </c>
      <c r="I323" s="384">
        <f t="shared" si="3"/>
        <v>23185492</v>
      </c>
    </row>
    <row r="324" spans="2:9" ht="25.5" x14ac:dyDescent="0.2">
      <c r="B324" s="108"/>
      <c r="C324" s="106"/>
      <c r="D324" s="329"/>
      <c r="E324" s="323" t="s">
        <v>306</v>
      </c>
      <c r="F324" s="338" t="s">
        <v>413</v>
      </c>
      <c r="G324" s="110"/>
      <c r="H324" s="110">
        <v>10100000</v>
      </c>
      <c r="I324" s="384">
        <f t="shared" si="3"/>
        <v>13085492</v>
      </c>
    </row>
    <row r="325" spans="2:9" ht="25.5" x14ac:dyDescent="0.2">
      <c r="B325" s="108"/>
      <c r="C325" s="106"/>
      <c r="D325" s="329"/>
      <c r="E325" s="323" t="s">
        <v>309</v>
      </c>
      <c r="F325" s="338" t="s">
        <v>415</v>
      </c>
      <c r="G325" s="110"/>
      <c r="H325" s="110">
        <v>5400000</v>
      </c>
      <c r="I325" s="384">
        <f t="shared" si="3"/>
        <v>7685492</v>
      </c>
    </row>
    <row r="326" spans="2:9" ht="24" x14ac:dyDescent="0.2">
      <c r="B326" s="108"/>
      <c r="C326" s="106"/>
      <c r="D326" s="329"/>
      <c r="E326" s="378" t="s">
        <v>395</v>
      </c>
      <c r="F326" s="338" t="s">
        <v>416</v>
      </c>
      <c r="G326" s="110"/>
      <c r="H326" s="110">
        <v>5677939</v>
      </c>
      <c r="I326" s="384">
        <f t="shared" si="3"/>
        <v>2007553</v>
      </c>
    </row>
    <row r="327" spans="2:9" ht="40.5" customHeight="1" x14ac:dyDescent="0.2">
      <c r="B327" s="108">
        <v>4</v>
      </c>
      <c r="C327" s="106" t="s">
        <v>422</v>
      </c>
      <c r="D327" s="329" t="s">
        <v>423</v>
      </c>
      <c r="E327" s="323" t="s">
        <v>290</v>
      </c>
      <c r="F327" s="338" t="s">
        <v>424</v>
      </c>
      <c r="G327" s="110"/>
      <c r="H327" s="110">
        <v>300000</v>
      </c>
      <c r="I327" s="384">
        <f t="shared" si="3"/>
        <v>1707553</v>
      </c>
    </row>
    <row r="328" spans="2:9" ht="40.5" customHeight="1" x14ac:dyDescent="0.2">
      <c r="B328" s="108"/>
      <c r="C328" s="106"/>
      <c r="D328" s="329"/>
      <c r="E328" s="323" t="s">
        <v>290</v>
      </c>
      <c r="F328" s="338" t="s">
        <v>425</v>
      </c>
      <c r="G328" s="380"/>
      <c r="H328" s="380">
        <v>200000</v>
      </c>
      <c r="I328" s="384">
        <f t="shared" ref="I328" si="4">I327-H328</f>
        <v>1507553</v>
      </c>
    </row>
    <row r="329" spans="2:9" ht="40.5" customHeight="1" x14ac:dyDescent="0.2">
      <c r="B329" s="359"/>
      <c r="C329" s="353"/>
      <c r="D329" s="388"/>
      <c r="E329" s="355" t="s">
        <v>426</v>
      </c>
      <c r="F329" s="389" t="s">
        <v>427</v>
      </c>
      <c r="G329" s="389"/>
      <c r="H329" s="390">
        <v>1350000</v>
      </c>
      <c r="I329" s="391">
        <f>I328-H329</f>
        <v>157553</v>
      </c>
    </row>
    <row r="330" spans="2:9" ht="28.5" customHeight="1" x14ac:dyDescent="0.2">
      <c r="B330" s="102">
        <v>5</v>
      </c>
      <c r="C330" s="101" t="s">
        <v>428</v>
      </c>
      <c r="D330" s="348" t="s">
        <v>448</v>
      </c>
      <c r="E330" s="349"/>
      <c r="F330" s="392" t="s">
        <v>446</v>
      </c>
      <c r="G330" s="103">
        <v>238276000</v>
      </c>
      <c r="H330" s="103"/>
      <c r="I330" s="383">
        <f>I329+G330</f>
        <v>238433553</v>
      </c>
    </row>
    <row r="331" spans="2:9" ht="29.25" customHeight="1" x14ac:dyDescent="0.2">
      <c r="B331" s="108">
        <v>6</v>
      </c>
      <c r="C331" s="106" t="s">
        <v>428</v>
      </c>
      <c r="D331" s="329" t="s">
        <v>423</v>
      </c>
      <c r="E331" s="323" t="s">
        <v>426</v>
      </c>
      <c r="F331" s="381" t="s">
        <v>429</v>
      </c>
      <c r="G331" s="110"/>
      <c r="H331" s="110">
        <v>50000</v>
      </c>
      <c r="I331" s="384">
        <f t="shared" ref="I331:I348" si="5">I330-H331</f>
        <v>238383553</v>
      </c>
    </row>
    <row r="332" spans="2:9" ht="27" customHeight="1" x14ac:dyDescent="0.2">
      <c r="B332" s="108">
        <v>7</v>
      </c>
      <c r="C332" s="106" t="s">
        <v>445</v>
      </c>
      <c r="D332" s="329" t="s">
        <v>423</v>
      </c>
      <c r="E332" s="323" t="s">
        <v>301</v>
      </c>
      <c r="F332" s="338" t="s">
        <v>431</v>
      </c>
      <c r="G332" s="110"/>
      <c r="H332" s="110">
        <v>1752000</v>
      </c>
      <c r="I332" s="384">
        <f t="shared" si="5"/>
        <v>236631553</v>
      </c>
    </row>
    <row r="333" spans="2:9" ht="41.25" customHeight="1" x14ac:dyDescent="0.2">
      <c r="B333" s="108"/>
      <c r="C333" s="106"/>
      <c r="D333" s="329" t="s">
        <v>423</v>
      </c>
      <c r="E333" s="323" t="s">
        <v>290</v>
      </c>
      <c r="F333" s="338" t="s">
        <v>430</v>
      </c>
      <c r="G333" s="110"/>
      <c r="H333" s="110">
        <v>5000000</v>
      </c>
      <c r="I333" s="384">
        <f t="shared" si="5"/>
        <v>231631553</v>
      </c>
    </row>
    <row r="334" spans="2:9" ht="33.75" customHeight="1" x14ac:dyDescent="0.2">
      <c r="B334" s="108"/>
      <c r="C334" s="106"/>
      <c r="D334" s="329"/>
      <c r="E334" s="323"/>
      <c r="F334" s="377" t="s">
        <v>433</v>
      </c>
      <c r="G334" s="110"/>
      <c r="H334" s="110">
        <v>190560</v>
      </c>
      <c r="I334" s="384">
        <f t="shared" si="5"/>
        <v>231440993</v>
      </c>
    </row>
    <row r="335" spans="2:9" ht="33" customHeight="1" x14ac:dyDescent="0.2">
      <c r="B335" s="108"/>
      <c r="C335" s="106"/>
      <c r="D335" s="329"/>
      <c r="E335" s="323" t="s">
        <v>349</v>
      </c>
      <c r="F335" s="347" t="s">
        <v>437</v>
      </c>
      <c r="G335" s="110"/>
      <c r="H335" s="110">
        <v>350000</v>
      </c>
      <c r="I335" s="384">
        <f t="shared" si="5"/>
        <v>231090993</v>
      </c>
    </row>
    <row r="336" spans="2:9" ht="57" customHeight="1" x14ac:dyDescent="0.2">
      <c r="B336" s="108"/>
      <c r="C336" s="106"/>
      <c r="D336" s="329" t="s">
        <v>423</v>
      </c>
      <c r="E336" s="323" t="s">
        <v>298</v>
      </c>
      <c r="F336" s="338" t="s">
        <v>435</v>
      </c>
      <c r="G336" s="110"/>
      <c r="H336" s="110">
        <v>750000</v>
      </c>
      <c r="I336" s="384">
        <f t="shared" si="5"/>
        <v>230340993</v>
      </c>
    </row>
    <row r="337" spans="2:9" ht="29.25" customHeight="1" x14ac:dyDescent="0.2">
      <c r="B337" s="108"/>
      <c r="C337" s="106"/>
      <c r="D337" s="329" t="s">
        <v>423</v>
      </c>
      <c r="E337" s="323" t="s">
        <v>301</v>
      </c>
      <c r="F337" s="338" t="s">
        <v>432</v>
      </c>
      <c r="G337" s="110"/>
      <c r="H337" s="110">
        <v>7585440</v>
      </c>
      <c r="I337" s="384">
        <f t="shared" si="5"/>
        <v>222755553</v>
      </c>
    </row>
    <row r="338" spans="2:9" ht="43.5" customHeight="1" x14ac:dyDescent="0.2">
      <c r="B338" s="108"/>
      <c r="C338" s="106"/>
      <c r="D338" s="329"/>
      <c r="E338" s="323"/>
      <c r="F338" s="338" t="s">
        <v>441</v>
      </c>
      <c r="G338" s="110"/>
      <c r="H338" s="110">
        <v>150000</v>
      </c>
      <c r="I338" s="384">
        <f t="shared" si="5"/>
        <v>222605553</v>
      </c>
    </row>
    <row r="339" spans="2:9" ht="44.25" customHeight="1" x14ac:dyDescent="0.2">
      <c r="B339" s="108"/>
      <c r="C339" s="106"/>
      <c r="D339" s="329" t="s">
        <v>423</v>
      </c>
      <c r="E339" s="323" t="s">
        <v>290</v>
      </c>
      <c r="F339" s="338" t="s">
        <v>440</v>
      </c>
      <c r="G339" s="110"/>
      <c r="H339" s="110">
        <v>350000</v>
      </c>
      <c r="I339" s="384">
        <f t="shared" si="5"/>
        <v>222255553</v>
      </c>
    </row>
    <row r="340" spans="2:9" ht="41.25" customHeight="1" x14ac:dyDescent="0.2">
      <c r="B340" s="108"/>
      <c r="C340" s="106"/>
      <c r="D340" s="329"/>
      <c r="E340" s="323"/>
      <c r="F340" s="338" t="s">
        <v>444</v>
      </c>
      <c r="G340" s="110"/>
      <c r="H340" s="110">
        <v>4000000</v>
      </c>
      <c r="I340" s="384">
        <f t="shared" si="5"/>
        <v>218255553</v>
      </c>
    </row>
    <row r="341" spans="2:9" ht="43.5" customHeight="1" x14ac:dyDescent="0.2">
      <c r="B341" s="108"/>
      <c r="C341" s="106"/>
      <c r="D341" s="329"/>
      <c r="E341" s="323"/>
      <c r="F341" s="338" t="s">
        <v>444</v>
      </c>
      <c r="G341" s="110"/>
      <c r="H341" s="110">
        <v>1000000</v>
      </c>
      <c r="I341" s="384">
        <f t="shared" si="5"/>
        <v>217255553</v>
      </c>
    </row>
    <row r="342" spans="2:9" ht="44.25" customHeight="1" x14ac:dyDescent="0.2">
      <c r="B342" s="108"/>
      <c r="C342" s="106"/>
      <c r="D342" s="329"/>
      <c r="E342" s="323"/>
      <c r="F342" s="338" t="s">
        <v>457</v>
      </c>
      <c r="G342" s="110"/>
      <c r="H342" s="110">
        <v>200000</v>
      </c>
      <c r="I342" s="384">
        <f t="shared" si="5"/>
        <v>217055553</v>
      </c>
    </row>
    <row r="343" spans="2:9" ht="48" customHeight="1" x14ac:dyDescent="0.2">
      <c r="B343" s="108"/>
      <c r="C343" s="106"/>
      <c r="D343" s="329"/>
      <c r="E343" s="323" t="s">
        <v>298</v>
      </c>
      <c r="F343" s="338" t="s">
        <v>434</v>
      </c>
      <c r="G343" s="110"/>
      <c r="H343" s="110">
        <v>2350000</v>
      </c>
      <c r="I343" s="384">
        <f t="shared" si="5"/>
        <v>214705553</v>
      </c>
    </row>
    <row r="344" spans="2:9" ht="48" customHeight="1" x14ac:dyDescent="0.2">
      <c r="B344" s="108"/>
      <c r="C344" s="106"/>
      <c r="D344" s="329"/>
      <c r="E344" s="323"/>
      <c r="F344" s="338" t="s">
        <v>442</v>
      </c>
      <c r="G344" s="110"/>
      <c r="H344" s="110">
        <v>13050000</v>
      </c>
      <c r="I344" s="384">
        <f t="shared" si="5"/>
        <v>201655553</v>
      </c>
    </row>
    <row r="345" spans="2:9" ht="33" customHeight="1" x14ac:dyDescent="0.2">
      <c r="B345" s="108"/>
      <c r="C345" s="106"/>
      <c r="D345" s="329"/>
      <c r="E345" s="323" t="s">
        <v>349</v>
      </c>
      <c r="F345" s="341" t="s">
        <v>350</v>
      </c>
      <c r="G345" s="380"/>
      <c r="H345" s="380">
        <v>2500000</v>
      </c>
      <c r="I345" s="384">
        <f t="shared" si="5"/>
        <v>199155553</v>
      </c>
    </row>
    <row r="346" spans="2:9" ht="40.5" customHeight="1" x14ac:dyDescent="0.2">
      <c r="B346" s="359"/>
      <c r="C346" s="353"/>
      <c r="D346" s="388"/>
      <c r="E346" s="355" t="s">
        <v>439</v>
      </c>
      <c r="F346" s="393" t="s">
        <v>438</v>
      </c>
      <c r="G346" s="394"/>
      <c r="H346" s="395">
        <v>700000</v>
      </c>
      <c r="I346" s="391">
        <f t="shared" si="5"/>
        <v>198455553</v>
      </c>
    </row>
    <row r="347" spans="2:9" ht="35.25" customHeight="1" x14ac:dyDescent="0.2">
      <c r="B347" s="102"/>
      <c r="C347" s="101"/>
      <c r="D347" s="396"/>
      <c r="E347" s="349"/>
      <c r="F347" s="350" t="s">
        <v>443</v>
      </c>
      <c r="G347" s="103"/>
      <c r="H347" s="103">
        <v>2000000</v>
      </c>
      <c r="I347" s="383">
        <f t="shared" si="5"/>
        <v>196455553</v>
      </c>
    </row>
    <row r="348" spans="2:9" ht="41.25" customHeight="1" x14ac:dyDescent="0.2">
      <c r="B348" s="108"/>
      <c r="C348" s="106"/>
      <c r="D348" s="329"/>
      <c r="E348" s="323" t="s">
        <v>290</v>
      </c>
      <c r="F348" s="338" t="s">
        <v>436</v>
      </c>
      <c r="G348" s="110"/>
      <c r="H348" s="110">
        <v>6550000</v>
      </c>
      <c r="I348" s="384">
        <f t="shared" si="5"/>
        <v>189905553</v>
      </c>
    </row>
    <row r="349" spans="2:9" x14ac:dyDescent="0.2">
      <c r="B349" s="108"/>
      <c r="C349" s="106"/>
      <c r="D349" s="329"/>
      <c r="E349" s="371"/>
      <c r="F349" s="338"/>
      <c r="G349" s="110"/>
      <c r="H349" s="110"/>
      <c r="I349" s="384"/>
    </row>
    <row r="350" spans="2:9" x14ac:dyDescent="0.2">
      <c r="B350" s="108">
        <v>8</v>
      </c>
      <c r="C350" s="106" t="s">
        <v>449</v>
      </c>
      <c r="D350" s="243" t="s">
        <v>452</v>
      </c>
      <c r="E350" s="108"/>
      <c r="F350" s="341" t="s">
        <v>14</v>
      </c>
      <c r="G350" s="110">
        <v>38168</v>
      </c>
      <c r="H350" s="111"/>
      <c r="I350" s="384">
        <f>I348+G350</f>
        <v>189943721</v>
      </c>
    </row>
    <row r="351" spans="2:9" x14ac:dyDescent="0.2">
      <c r="B351" s="108"/>
      <c r="C351" s="106"/>
      <c r="D351" s="289"/>
      <c r="E351" s="108"/>
      <c r="F351" s="341"/>
      <c r="G351" s="110"/>
      <c r="H351" s="111"/>
      <c r="I351" s="384"/>
    </row>
    <row r="352" spans="2:9" x14ac:dyDescent="0.2">
      <c r="B352" s="359"/>
      <c r="C352" s="353"/>
      <c r="D352" s="365"/>
      <c r="E352" s="360"/>
      <c r="F352" s="364"/>
      <c r="G352" s="357"/>
      <c r="H352" s="361"/>
      <c r="I352" s="361"/>
    </row>
    <row r="353" spans="2:12" ht="15" x14ac:dyDescent="0.2">
      <c r="B353" s="435" t="s">
        <v>15</v>
      </c>
      <c r="C353" s="436"/>
      <c r="D353" s="436"/>
      <c r="E353" s="436"/>
      <c r="F353" s="436"/>
      <c r="G353" s="111">
        <f>L353-G312</f>
        <v>238259434</v>
      </c>
      <c r="H353" s="111">
        <f>SUM(H313:H348)</f>
        <v>116662278</v>
      </c>
      <c r="I353" s="131"/>
      <c r="L353" s="385">
        <f>SUM(G330:G350)</f>
        <v>238314168</v>
      </c>
    </row>
    <row r="354" spans="2:12" ht="15.75" thickBot="1" x14ac:dyDescent="0.25">
      <c r="B354" s="437" t="s">
        <v>16</v>
      </c>
      <c r="C354" s="438"/>
      <c r="D354" s="438"/>
      <c r="E354" s="438"/>
      <c r="F354" s="438"/>
      <c r="G354" s="119">
        <f>G310+G353</f>
        <v>306605999</v>
      </c>
      <c r="H354" s="119">
        <f>H353+H310</f>
        <v>116662278</v>
      </c>
      <c r="I354" s="133">
        <f>G354-H354</f>
        <v>189943721</v>
      </c>
    </row>
    <row r="355" spans="2:12" ht="15" x14ac:dyDescent="0.2">
      <c r="B355" s="120"/>
      <c r="C355" s="120"/>
      <c r="D355" s="120"/>
      <c r="E355" s="120" t="s">
        <v>17</v>
      </c>
      <c r="F355" s="120"/>
      <c r="G355" s="121"/>
      <c r="H355" s="121"/>
      <c r="I355" s="121"/>
    </row>
    <row r="356" spans="2:12" x14ac:dyDescent="0.2">
      <c r="B356" s="49"/>
      <c r="C356" s="49" t="s">
        <v>506</v>
      </c>
      <c r="D356" s="49"/>
      <c r="E356" s="49"/>
      <c r="F356" s="49"/>
      <c r="G356" s="49"/>
      <c r="H356" s="49"/>
      <c r="I356" s="49"/>
    </row>
    <row r="357" spans="2:12" x14ac:dyDescent="0.2">
      <c r="B357" s="49"/>
      <c r="C357" s="49" t="s">
        <v>19</v>
      </c>
      <c r="D357" s="49"/>
      <c r="E357" s="122">
        <f>I354</f>
        <v>189943721</v>
      </c>
      <c r="F357" s="123"/>
      <c r="G357" s="49"/>
      <c r="H357" s="122"/>
      <c r="I357" s="122"/>
    </row>
    <row r="358" spans="2:12" x14ac:dyDescent="0.2">
      <c r="B358" s="49"/>
      <c r="C358" s="49" t="s">
        <v>20</v>
      </c>
      <c r="D358" s="49"/>
      <c r="E358" s="49"/>
      <c r="F358" s="123"/>
      <c r="G358" s="49"/>
      <c r="H358" s="49"/>
      <c r="I358" s="49"/>
    </row>
    <row r="359" spans="2:12" x14ac:dyDescent="0.2">
      <c r="B359" s="49"/>
      <c r="C359" s="49" t="s">
        <v>21</v>
      </c>
      <c r="D359" s="49"/>
      <c r="E359" s="122">
        <v>0</v>
      </c>
      <c r="F359" s="123"/>
      <c r="G359" s="122"/>
      <c r="H359" s="49"/>
      <c r="I359" s="49"/>
    </row>
    <row r="360" spans="2:12" x14ac:dyDescent="0.2">
      <c r="B360" s="49"/>
      <c r="C360" s="49" t="s">
        <v>22</v>
      </c>
      <c r="D360" s="49"/>
      <c r="E360" s="122">
        <f>SUM(E357:E359)</f>
        <v>189943721</v>
      </c>
      <c r="F360" s="123"/>
      <c r="G360" s="122"/>
      <c r="H360" s="122"/>
      <c r="I360" s="49"/>
    </row>
    <row r="361" spans="2:12" x14ac:dyDescent="0.2">
      <c r="B361" s="49"/>
      <c r="C361" s="49"/>
      <c r="D361" s="49"/>
      <c r="E361" s="49"/>
      <c r="F361" s="123"/>
      <c r="G361" s="49"/>
      <c r="H361" s="49"/>
      <c r="I361" s="49"/>
    </row>
    <row r="362" spans="2:12" x14ac:dyDescent="0.2">
      <c r="B362" s="49"/>
      <c r="C362" s="48"/>
      <c r="D362" s="48" t="s">
        <v>23</v>
      </c>
      <c r="E362" s="48"/>
      <c r="F362" s="49"/>
      <c r="G362" s="432" t="s">
        <v>458</v>
      </c>
      <c r="H362" s="432"/>
      <c r="I362" s="432"/>
    </row>
    <row r="363" spans="2:12" x14ac:dyDescent="0.2">
      <c r="B363" s="49"/>
      <c r="C363" s="48"/>
      <c r="D363" s="48" t="s">
        <v>191</v>
      </c>
      <c r="E363" s="48"/>
      <c r="F363" s="49"/>
      <c r="G363" s="432" t="s">
        <v>26</v>
      </c>
      <c r="H363" s="432"/>
      <c r="I363" s="432"/>
    </row>
    <row r="364" spans="2:12" x14ac:dyDescent="0.2">
      <c r="B364" s="49"/>
      <c r="C364" s="48"/>
      <c r="D364" s="48"/>
      <c r="E364" s="48"/>
      <c r="F364" s="49"/>
      <c r="G364" s="49"/>
      <c r="H364" s="49"/>
      <c r="I364" s="49"/>
    </row>
    <row r="365" spans="2:12" x14ac:dyDescent="0.2">
      <c r="B365" s="49"/>
      <c r="C365" s="48"/>
      <c r="D365" s="48"/>
      <c r="E365" s="48"/>
      <c r="F365" s="49"/>
      <c r="G365" s="49"/>
      <c r="H365" s="49"/>
      <c r="I365" s="49"/>
    </row>
    <row r="366" spans="2:12" x14ac:dyDescent="0.2">
      <c r="B366" s="49"/>
      <c r="C366" s="48"/>
      <c r="D366" s="48"/>
      <c r="E366" s="48"/>
      <c r="F366" s="49"/>
      <c r="G366" s="49"/>
      <c r="H366" s="49"/>
      <c r="I366" s="122"/>
    </row>
    <row r="367" spans="2:12" ht="15" x14ac:dyDescent="0.2">
      <c r="B367" s="49"/>
      <c r="C367" s="124"/>
      <c r="D367" s="137" t="s">
        <v>185</v>
      </c>
      <c r="E367" s="124"/>
      <c r="F367" s="48"/>
      <c r="G367" s="433" t="s">
        <v>192</v>
      </c>
      <c r="H367" s="433"/>
      <c r="I367" s="433"/>
    </row>
    <row r="368" spans="2:12" ht="15" x14ac:dyDescent="0.2">
      <c r="B368" s="49"/>
      <c r="C368" s="125"/>
      <c r="D368" s="367" t="s">
        <v>377</v>
      </c>
      <c r="E368" s="125"/>
      <c r="F368" s="48"/>
      <c r="G368" s="432" t="s">
        <v>193</v>
      </c>
      <c r="H368" s="432"/>
      <c r="I368" s="432"/>
    </row>
    <row r="378" spans="2:9" ht="15" x14ac:dyDescent="0.25">
      <c r="B378" s="434" t="s">
        <v>0</v>
      </c>
      <c r="C378" s="434"/>
      <c r="D378" s="434"/>
      <c r="E378" s="434"/>
      <c r="F378" s="434"/>
      <c r="G378" s="434"/>
      <c r="H378" s="434"/>
      <c r="I378" s="434"/>
    </row>
    <row r="379" spans="2:9" ht="15" x14ac:dyDescent="0.25">
      <c r="B379" s="434" t="s">
        <v>490</v>
      </c>
      <c r="C379" s="434"/>
      <c r="D379" s="434"/>
      <c r="E379" s="434"/>
      <c r="F379" s="434"/>
      <c r="G379" s="434"/>
      <c r="H379" s="434"/>
      <c r="I379" s="434"/>
    </row>
    <row r="380" spans="2:9" x14ac:dyDescent="0.2">
      <c r="B380" s="64"/>
      <c r="C380" s="64"/>
      <c r="D380" s="64"/>
      <c r="E380" s="64"/>
      <c r="F380" s="64"/>
      <c r="G380" s="64"/>
      <c r="H380" s="64"/>
      <c r="I380" s="64"/>
    </row>
    <row r="381" spans="2:9" x14ac:dyDescent="0.2">
      <c r="B381" s="64" t="s">
        <v>2</v>
      </c>
      <c r="C381" s="64"/>
      <c r="D381" s="64" t="s">
        <v>188</v>
      </c>
      <c r="E381" s="64"/>
      <c r="F381" s="64"/>
      <c r="G381" s="64"/>
      <c r="H381" s="64"/>
      <c r="I381" s="64"/>
    </row>
    <row r="382" spans="2:9" x14ac:dyDescent="0.2">
      <c r="B382" s="64" t="s">
        <v>3</v>
      </c>
      <c r="C382" s="64"/>
      <c r="D382" s="64" t="s">
        <v>189</v>
      </c>
      <c r="E382" s="64"/>
      <c r="F382" s="64"/>
      <c r="G382" s="64"/>
      <c r="H382" s="64"/>
      <c r="I382" s="64"/>
    </row>
    <row r="383" spans="2:9" x14ac:dyDescent="0.2">
      <c r="B383" s="64" t="s">
        <v>4</v>
      </c>
      <c r="C383" s="64"/>
      <c r="D383" s="64" t="s">
        <v>190</v>
      </c>
      <c r="E383" s="64"/>
      <c r="F383" s="64"/>
      <c r="G383" s="64"/>
      <c r="H383" s="64"/>
      <c r="I383" s="64"/>
    </row>
    <row r="384" spans="2:9" ht="6" customHeight="1" thickBot="1" x14ac:dyDescent="0.25">
      <c r="B384" s="64"/>
      <c r="C384" s="64"/>
      <c r="D384" s="64" t="s">
        <v>487</v>
      </c>
      <c r="E384" s="64"/>
      <c r="F384" s="64"/>
      <c r="G384" s="64" t="s">
        <v>381</v>
      </c>
      <c r="H384" s="64"/>
      <c r="I384" s="64"/>
    </row>
    <row r="385" spans="2:16" ht="15" x14ac:dyDescent="0.2">
      <c r="B385" s="93" t="s">
        <v>5</v>
      </c>
      <c r="C385" s="94" t="s">
        <v>6</v>
      </c>
      <c r="D385" s="94" t="s">
        <v>7</v>
      </c>
      <c r="E385" s="94" t="s">
        <v>8</v>
      </c>
      <c r="F385" s="95" t="s">
        <v>9</v>
      </c>
      <c r="G385" s="95" t="s">
        <v>10</v>
      </c>
      <c r="H385" s="94" t="s">
        <v>11</v>
      </c>
      <c r="I385" s="127" t="s">
        <v>12</v>
      </c>
      <c r="K385" s="439" t="s">
        <v>467</v>
      </c>
      <c r="L385" s="439"/>
      <c r="M385" s="439"/>
      <c r="N385" s="439"/>
      <c r="O385" s="439"/>
      <c r="P385" s="439"/>
    </row>
    <row r="386" spans="2:16" x14ac:dyDescent="0.2">
      <c r="B386" s="96">
        <v>1</v>
      </c>
      <c r="C386" s="134" t="s">
        <v>13</v>
      </c>
      <c r="D386" s="97">
        <v>3</v>
      </c>
      <c r="E386" s="98">
        <v>4</v>
      </c>
      <c r="F386" s="136">
        <v>5</v>
      </c>
      <c r="G386" s="99">
        <v>6</v>
      </c>
      <c r="H386" s="98">
        <v>7</v>
      </c>
      <c r="I386" s="128">
        <v>8</v>
      </c>
    </row>
    <row r="387" spans="2:16" x14ac:dyDescent="0.2">
      <c r="B387" s="100">
        <v>1</v>
      </c>
      <c r="C387" s="101">
        <v>45536</v>
      </c>
      <c r="D387" s="243" t="s">
        <v>463</v>
      </c>
      <c r="E387" s="102"/>
      <c r="F387" s="363" t="s">
        <v>464</v>
      </c>
      <c r="G387" s="103">
        <f>I354</f>
        <v>189943721</v>
      </c>
      <c r="H387" s="104">
        <v>0</v>
      </c>
      <c r="I387" s="129">
        <f>G387-H387</f>
        <v>189943721</v>
      </c>
    </row>
    <row r="388" spans="2:16" ht="25.5" x14ac:dyDescent="0.2">
      <c r="B388" s="105">
        <v>2</v>
      </c>
      <c r="C388" s="106">
        <v>45541</v>
      </c>
      <c r="D388" s="329" t="s">
        <v>465</v>
      </c>
      <c r="E388" s="323" t="s">
        <v>466</v>
      </c>
      <c r="F388" s="338" t="s">
        <v>468</v>
      </c>
      <c r="G388" s="110"/>
      <c r="H388" s="110">
        <v>1189189</v>
      </c>
      <c r="I388" s="130">
        <f>I387-H388</f>
        <v>188754532</v>
      </c>
    </row>
    <row r="389" spans="2:16" ht="25.5" x14ac:dyDescent="0.2">
      <c r="B389" s="105"/>
      <c r="C389" s="106"/>
      <c r="D389" s="329"/>
      <c r="E389" s="323" t="s">
        <v>466</v>
      </c>
      <c r="F389" s="338" t="s">
        <v>469</v>
      </c>
      <c r="G389" s="110"/>
      <c r="H389" s="110">
        <v>10594595</v>
      </c>
      <c r="I389" s="130">
        <f>I388-H389</f>
        <v>178159937</v>
      </c>
    </row>
    <row r="390" spans="2:16" ht="25.5" x14ac:dyDescent="0.2">
      <c r="B390" s="105"/>
      <c r="C390" s="106"/>
      <c r="D390" s="329"/>
      <c r="E390" s="323" t="s">
        <v>466</v>
      </c>
      <c r="F390" s="338" t="s">
        <v>470</v>
      </c>
      <c r="G390" s="110"/>
      <c r="H390" s="110">
        <v>216216</v>
      </c>
      <c r="I390" s="130">
        <f t="shared" ref="I390:I395" si="6">I389-H390</f>
        <v>177943721</v>
      </c>
    </row>
    <row r="391" spans="2:16" ht="29.25" customHeight="1" x14ac:dyDescent="0.2">
      <c r="B391" s="105"/>
      <c r="C391" s="106"/>
      <c r="D391" s="329"/>
      <c r="E391" s="323"/>
      <c r="F391" s="338" t="s">
        <v>524</v>
      </c>
      <c r="G391" s="110">
        <v>38168</v>
      </c>
      <c r="H391" s="110"/>
      <c r="I391" s="130">
        <f>I390-G391</f>
        <v>177905553</v>
      </c>
    </row>
    <row r="392" spans="2:16" ht="25.5" x14ac:dyDescent="0.2">
      <c r="B392" s="105">
        <v>3</v>
      </c>
      <c r="C392" s="106">
        <v>45562</v>
      </c>
      <c r="D392" s="329" t="s">
        <v>471</v>
      </c>
      <c r="E392" s="323" t="s">
        <v>473</v>
      </c>
      <c r="F392" s="338" t="s">
        <v>472</v>
      </c>
      <c r="G392" s="110"/>
      <c r="H392" s="110">
        <v>2414825</v>
      </c>
      <c r="I392" s="130">
        <f>I391-H392</f>
        <v>175490728</v>
      </c>
    </row>
    <row r="393" spans="2:16" x14ac:dyDescent="0.2">
      <c r="B393" s="105"/>
      <c r="C393" s="106"/>
      <c r="D393" s="329"/>
      <c r="E393" s="323"/>
      <c r="F393" s="341" t="s">
        <v>474</v>
      </c>
      <c r="G393" s="110"/>
      <c r="H393" s="110">
        <v>190519</v>
      </c>
      <c r="I393" s="130">
        <f t="shared" si="6"/>
        <v>175300209</v>
      </c>
    </row>
    <row r="394" spans="2:16" ht="24" x14ac:dyDescent="0.2">
      <c r="B394" s="105"/>
      <c r="C394" s="106"/>
      <c r="D394" s="329"/>
      <c r="E394" s="323" t="s">
        <v>351</v>
      </c>
      <c r="F394" s="341" t="s">
        <v>475</v>
      </c>
      <c r="G394" s="110"/>
      <c r="H394" s="110">
        <v>3681302</v>
      </c>
      <c r="I394" s="130">
        <f t="shared" si="6"/>
        <v>171618907</v>
      </c>
    </row>
    <row r="395" spans="2:16" ht="30.75" customHeight="1" x14ac:dyDescent="0.2">
      <c r="B395" s="105"/>
      <c r="C395" s="106"/>
      <c r="D395" s="329"/>
      <c r="E395" s="323" t="s">
        <v>473</v>
      </c>
      <c r="F395" s="347" t="s">
        <v>480</v>
      </c>
      <c r="G395" s="110"/>
      <c r="H395" s="110">
        <v>185756</v>
      </c>
      <c r="I395" s="130">
        <f t="shared" si="6"/>
        <v>171433151</v>
      </c>
    </row>
    <row r="396" spans="2:16" ht="25.5" x14ac:dyDescent="0.2">
      <c r="B396" s="105"/>
      <c r="C396" s="106"/>
      <c r="D396" s="329"/>
      <c r="E396" s="371"/>
      <c r="F396" s="338" t="s">
        <v>476</v>
      </c>
      <c r="G396" s="110"/>
      <c r="H396" s="110">
        <v>2414825</v>
      </c>
      <c r="I396" s="130">
        <f>I395-H396</f>
        <v>169018326</v>
      </c>
    </row>
    <row r="397" spans="2:16" ht="24" x14ac:dyDescent="0.2">
      <c r="B397" s="105"/>
      <c r="C397" s="106"/>
      <c r="D397" s="329"/>
      <c r="E397" s="323" t="s">
        <v>351</v>
      </c>
      <c r="F397" s="338" t="s">
        <v>479</v>
      </c>
      <c r="G397" s="110"/>
      <c r="H397" s="110">
        <v>32964382</v>
      </c>
      <c r="I397" s="130">
        <f t="shared" ref="I397:I399" si="7">I396-H397</f>
        <v>136053944</v>
      </c>
    </row>
    <row r="398" spans="2:16" ht="25.5" x14ac:dyDescent="0.2">
      <c r="B398" s="105"/>
      <c r="C398" s="106"/>
      <c r="D398" s="329"/>
      <c r="E398" s="323" t="s">
        <v>473</v>
      </c>
      <c r="F398" s="338" t="s">
        <v>477</v>
      </c>
      <c r="G398" s="110"/>
      <c r="H398" s="110">
        <v>2414825</v>
      </c>
      <c r="I398" s="130">
        <f t="shared" si="7"/>
        <v>133639119</v>
      </c>
    </row>
    <row r="399" spans="2:16" ht="24" x14ac:dyDescent="0.2">
      <c r="B399" s="105"/>
      <c r="C399" s="106"/>
      <c r="D399" s="329"/>
      <c r="E399" s="323" t="s">
        <v>351</v>
      </c>
      <c r="F399" s="338" t="s">
        <v>478</v>
      </c>
      <c r="G399" s="110"/>
      <c r="H399" s="110">
        <v>501996</v>
      </c>
      <c r="I399" s="130">
        <f t="shared" si="7"/>
        <v>133137123</v>
      </c>
    </row>
    <row r="400" spans="2:16" ht="25.5" x14ac:dyDescent="0.2">
      <c r="B400" s="105">
        <v>4</v>
      </c>
      <c r="C400" s="106">
        <v>45565</v>
      </c>
      <c r="D400" s="329" t="s">
        <v>471</v>
      </c>
      <c r="E400" s="323" t="s">
        <v>473</v>
      </c>
      <c r="F400" s="347" t="s">
        <v>488</v>
      </c>
      <c r="G400" s="110"/>
      <c r="H400" s="110">
        <v>-4763</v>
      </c>
      <c r="I400" s="130">
        <f>I399-H400</f>
        <v>133141886</v>
      </c>
    </row>
    <row r="401" spans="2:9" ht="25.5" x14ac:dyDescent="0.2">
      <c r="B401" s="105"/>
      <c r="C401" s="106"/>
      <c r="D401" s="329"/>
      <c r="E401" s="371"/>
      <c r="F401" s="347" t="s">
        <v>486</v>
      </c>
      <c r="G401" s="110"/>
      <c r="H401" s="110">
        <v>4763</v>
      </c>
      <c r="I401" s="130">
        <f>I400-H401</f>
        <v>133137123</v>
      </c>
    </row>
    <row r="402" spans="2:9" x14ac:dyDescent="0.2">
      <c r="B402" s="105"/>
      <c r="C402" s="106"/>
      <c r="D402" s="243"/>
      <c r="E402" s="108"/>
      <c r="F402" s="341" t="s">
        <v>14</v>
      </c>
      <c r="G402" s="110">
        <v>120368</v>
      </c>
      <c r="H402" s="111"/>
      <c r="I402" s="130">
        <f>I401+G402</f>
        <v>133257491</v>
      </c>
    </row>
    <row r="403" spans="2:9" ht="15" x14ac:dyDescent="0.2">
      <c r="B403" s="435" t="s">
        <v>15</v>
      </c>
      <c r="C403" s="436"/>
      <c r="D403" s="436"/>
      <c r="E403" s="436"/>
      <c r="F403" s="436"/>
      <c r="G403" s="111">
        <f>G402-G391</f>
        <v>82200</v>
      </c>
      <c r="H403" s="111">
        <f>SUM(H388:H399)</f>
        <v>56768430</v>
      </c>
      <c r="I403" s="131"/>
    </row>
    <row r="404" spans="2:9" ht="15.75" thickBot="1" x14ac:dyDescent="0.25">
      <c r="B404" s="437" t="s">
        <v>16</v>
      </c>
      <c r="C404" s="438"/>
      <c r="D404" s="438"/>
      <c r="E404" s="438"/>
      <c r="F404" s="438"/>
      <c r="G404" s="119">
        <f>G387+G403</f>
        <v>190025921</v>
      </c>
      <c r="H404" s="119">
        <f>H387+H403</f>
        <v>56768430</v>
      </c>
      <c r="I404" s="133">
        <f>G404-H404</f>
        <v>133257491</v>
      </c>
    </row>
    <row r="405" spans="2:9" ht="15" x14ac:dyDescent="0.2">
      <c r="B405" s="120"/>
      <c r="C405" s="120"/>
      <c r="D405" s="120"/>
      <c r="E405" s="120" t="s">
        <v>17</v>
      </c>
      <c r="F405" s="120"/>
      <c r="G405" s="121"/>
      <c r="H405" s="121"/>
      <c r="I405" s="121"/>
    </row>
    <row r="406" spans="2:9" x14ac:dyDescent="0.2">
      <c r="B406" s="49"/>
      <c r="C406" s="49" t="s">
        <v>505</v>
      </c>
      <c r="D406" s="49"/>
      <c r="E406" s="49"/>
      <c r="F406" s="49"/>
      <c r="G406" s="49"/>
      <c r="H406" s="49"/>
      <c r="I406" s="49"/>
    </row>
    <row r="407" spans="2:9" x14ac:dyDescent="0.2">
      <c r="B407" s="49"/>
      <c r="C407" s="49" t="s">
        <v>19</v>
      </c>
      <c r="D407" s="49"/>
      <c r="E407" s="122">
        <f>I404</f>
        <v>133257491</v>
      </c>
      <c r="F407" s="123"/>
      <c r="G407" s="49"/>
      <c r="H407" s="122"/>
      <c r="I407" s="122"/>
    </row>
    <row r="408" spans="2:9" x14ac:dyDescent="0.2">
      <c r="B408" s="49"/>
      <c r="C408" s="49" t="s">
        <v>20</v>
      </c>
      <c r="D408" s="49"/>
      <c r="E408" s="49"/>
      <c r="F408" s="123"/>
      <c r="G408" s="49"/>
      <c r="H408" s="49"/>
      <c r="I408" s="49"/>
    </row>
    <row r="409" spans="2:9" x14ac:dyDescent="0.2">
      <c r="B409" s="49"/>
      <c r="C409" s="49" t="s">
        <v>21</v>
      </c>
      <c r="D409" s="49"/>
      <c r="E409" s="122">
        <v>0</v>
      </c>
      <c r="F409" s="123"/>
      <c r="G409" s="122"/>
      <c r="H409" s="49"/>
      <c r="I409" s="49"/>
    </row>
    <row r="410" spans="2:9" x14ac:dyDescent="0.2">
      <c r="B410" s="49"/>
      <c r="C410" s="49" t="s">
        <v>22</v>
      </c>
      <c r="D410" s="49"/>
      <c r="E410" s="122">
        <f>SUM(E407:E409)</f>
        <v>133257491</v>
      </c>
      <c r="F410" s="123"/>
      <c r="G410" s="122"/>
      <c r="H410" s="122"/>
      <c r="I410" s="49"/>
    </row>
    <row r="411" spans="2:9" x14ac:dyDescent="0.2">
      <c r="B411" s="49"/>
      <c r="C411" s="49"/>
      <c r="D411" s="49"/>
      <c r="E411" s="49"/>
      <c r="F411" s="123"/>
      <c r="G411" s="49"/>
      <c r="H411" s="49"/>
      <c r="I411" s="49"/>
    </row>
    <row r="412" spans="2:9" x14ac:dyDescent="0.2">
      <c r="B412" s="49"/>
      <c r="C412" s="48"/>
      <c r="D412" s="48" t="s">
        <v>23</v>
      </c>
      <c r="E412" s="48"/>
      <c r="F412" s="49"/>
      <c r="G412" s="432" t="s">
        <v>462</v>
      </c>
      <c r="H412" s="432"/>
      <c r="I412" s="432"/>
    </row>
    <row r="413" spans="2:9" x14ac:dyDescent="0.2">
      <c r="B413" s="49"/>
      <c r="C413" s="48"/>
      <c r="D413" s="48" t="s">
        <v>191</v>
      </c>
      <c r="E413" s="48"/>
      <c r="F413" s="49"/>
      <c r="G413" s="432" t="s">
        <v>26</v>
      </c>
      <c r="H413" s="432"/>
      <c r="I413" s="432"/>
    </row>
    <row r="414" spans="2:9" x14ac:dyDescent="0.2">
      <c r="B414" s="49"/>
      <c r="C414" s="48"/>
      <c r="D414" s="48"/>
      <c r="E414" s="48"/>
      <c r="F414" s="49"/>
      <c r="G414" s="49"/>
      <c r="H414" s="49"/>
      <c r="I414" s="49"/>
    </row>
    <row r="415" spans="2:9" x14ac:dyDescent="0.2">
      <c r="B415" s="49"/>
      <c r="C415" s="48"/>
      <c r="D415" s="48"/>
      <c r="E415" s="48"/>
      <c r="F415" s="49"/>
      <c r="G415" s="49"/>
      <c r="H415" s="49"/>
      <c r="I415" s="122"/>
    </row>
    <row r="416" spans="2:9" ht="15" x14ac:dyDescent="0.2">
      <c r="B416" s="49"/>
      <c r="C416" s="124"/>
      <c r="D416" s="137" t="s">
        <v>185</v>
      </c>
      <c r="E416" s="124"/>
      <c r="F416" s="48"/>
      <c r="G416" s="433" t="s">
        <v>192</v>
      </c>
      <c r="H416" s="433"/>
      <c r="I416" s="433"/>
    </row>
    <row r="417" spans="2:9" ht="15" x14ac:dyDescent="0.2">
      <c r="B417" s="49"/>
      <c r="C417" s="125"/>
      <c r="D417" s="367" t="s">
        <v>377</v>
      </c>
      <c r="E417" s="125"/>
      <c r="F417" s="48"/>
      <c r="G417" s="432" t="s">
        <v>193</v>
      </c>
      <c r="H417" s="432"/>
      <c r="I417" s="432"/>
    </row>
    <row r="419" spans="2:9" ht="15" x14ac:dyDescent="0.25">
      <c r="B419" s="434" t="s">
        <v>0</v>
      </c>
      <c r="C419" s="434"/>
      <c r="D419" s="434"/>
      <c r="E419" s="434"/>
      <c r="F419" s="434"/>
      <c r="G419" s="434"/>
      <c r="H419" s="434"/>
      <c r="I419" s="434"/>
    </row>
    <row r="420" spans="2:9" ht="15" x14ac:dyDescent="0.25">
      <c r="B420" s="434" t="s">
        <v>489</v>
      </c>
      <c r="C420" s="434"/>
      <c r="D420" s="434"/>
      <c r="E420" s="434"/>
      <c r="F420" s="434"/>
      <c r="G420" s="434"/>
      <c r="H420" s="434"/>
      <c r="I420" s="434"/>
    </row>
    <row r="421" spans="2:9" x14ac:dyDescent="0.2">
      <c r="B421" s="64"/>
      <c r="C421" s="64"/>
      <c r="D421" s="64"/>
      <c r="E421" s="64"/>
      <c r="F421" s="64"/>
      <c r="G421" s="64"/>
      <c r="H421" s="64"/>
      <c r="I421" s="64"/>
    </row>
    <row r="422" spans="2:9" x14ac:dyDescent="0.2">
      <c r="B422" s="64" t="s">
        <v>2</v>
      </c>
      <c r="C422" s="64"/>
      <c r="D422" s="64" t="s">
        <v>188</v>
      </c>
      <c r="E422" s="64"/>
      <c r="F422" s="64"/>
      <c r="G422" s="64"/>
      <c r="H422" s="64"/>
      <c r="I422" s="64"/>
    </row>
    <row r="423" spans="2:9" x14ac:dyDescent="0.2">
      <c r="B423" s="64" t="s">
        <v>3</v>
      </c>
      <c r="C423" s="64"/>
      <c r="D423" s="64" t="s">
        <v>189</v>
      </c>
      <c r="E423" s="64"/>
      <c r="F423" s="64"/>
      <c r="G423" s="64"/>
      <c r="H423" s="64"/>
      <c r="I423" s="64"/>
    </row>
    <row r="424" spans="2:9" x14ac:dyDescent="0.2">
      <c r="B424" s="64" t="s">
        <v>4</v>
      </c>
      <c r="C424" s="64"/>
      <c r="D424" s="64" t="s">
        <v>190</v>
      </c>
      <c r="E424" s="64"/>
      <c r="F424" s="64"/>
      <c r="G424" s="64"/>
      <c r="H424" s="64"/>
      <c r="I424" s="64"/>
    </row>
    <row r="425" spans="2:9" ht="15" thickBot="1" x14ac:dyDescent="0.25">
      <c r="B425" s="64"/>
      <c r="C425" s="64"/>
      <c r="D425" s="64" t="s">
        <v>487</v>
      </c>
      <c r="E425" s="64"/>
      <c r="F425" s="64"/>
      <c r="G425" s="64" t="s">
        <v>381</v>
      </c>
      <c r="H425" s="64"/>
      <c r="I425" s="64"/>
    </row>
    <row r="426" spans="2:9" ht="15" x14ac:dyDescent="0.2">
      <c r="B426" s="93" t="s">
        <v>5</v>
      </c>
      <c r="C426" s="94" t="s">
        <v>6</v>
      </c>
      <c r="D426" s="94" t="s">
        <v>7</v>
      </c>
      <c r="E426" s="94" t="s">
        <v>8</v>
      </c>
      <c r="F426" s="95" t="s">
        <v>9</v>
      </c>
      <c r="G426" s="95" t="s">
        <v>10</v>
      </c>
      <c r="H426" s="94" t="s">
        <v>11</v>
      </c>
      <c r="I426" s="127" t="s">
        <v>12</v>
      </c>
    </row>
    <row r="427" spans="2:9" ht="21" customHeight="1" x14ac:dyDescent="0.2">
      <c r="B427" s="96">
        <v>1</v>
      </c>
      <c r="C427" s="134" t="s">
        <v>13</v>
      </c>
      <c r="D427" s="97">
        <v>3</v>
      </c>
      <c r="E427" s="98">
        <v>4</v>
      </c>
      <c r="F427" s="136">
        <v>5</v>
      </c>
      <c r="G427" s="99">
        <v>6</v>
      </c>
      <c r="H427" s="98">
        <v>7</v>
      </c>
      <c r="I427" s="128">
        <v>8</v>
      </c>
    </row>
    <row r="428" spans="2:9" ht="21.75" customHeight="1" x14ac:dyDescent="0.2">
      <c r="B428" s="100">
        <v>1</v>
      </c>
      <c r="C428" s="101">
        <v>45566</v>
      </c>
      <c r="D428" s="243" t="s">
        <v>502</v>
      </c>
      <c r="E428" s="102"/>
      <c r="F428" s="363" t="s">
        <v>491</v>
      </c>
      <c r="G428" s="103">
        <f>I404</f>
        <v>133257491</v>
      </c>
      <c r="H428" s="104">
        <v>0</v>
      </c>
      <c r="I428" s="129">
        <f>G428-H428</f>
        <v>133257491</v>
      </c>
    </row>
    <row r="429" spans="2:9" ht="27.75" customHeight="1" x14ac:dyDescent="0.2">
      <c r="B429" s="105">
        <v>2</v>
      </c>
      <c r="C429" s="106" t="s">
        <v>501</v>
      </c>
      <c r="D429" s="243" t="s">
        <v>503</v>
      </c>
      <c r="E429" s="108"/>
      <c r="F429" s="338" t="s">
        <v>526</v>
      </c>
      <c r="G429" s="110">
        <v>120368</v>
      </c>
      <c r="H429" s="110"/>
      <c r="I429" s="130">
        <f>I428-G429</f>
        <v>133137123</v>
      </c>
    </row>
    <row r="430" spans="2:9" ht="30" customHeight="1" x14ac:dyDescent="0.2">
      <c r="B430" s="105">
        <v>3</v>
      </c>
      <c r="C430" s="106">
        <v>45596</v>
      </c>
      <c r="D430" s="329" t="s">
        <v>492</v>
      </c>
      <c r="E430" s="323" t="s">
        <v>439</v>
      </c>
      <c r="F430" s="338" t="s">
        <v>494</v>
      </c>
      <c r="G430" s="110"/>
      <c r="H430" s="110">
        <v>1450000</v>
      </c>
      <c r="I430" s="130">
        <f>I429-H430</f>
        <v>131687123</v>
      </c>
    </row>
    <row r="431" spans="2:9" ht="30" customHeight="1" x14ac:dyDescent="0.2">
      <c r="B431" s="105"/>
      <c r="C431" s="106"/>
      <c r="D431" s="329"/>
      <c r="E431" s="323" t="s">
        <v>290</v>
      </c>
      <c r="F431" s="338" t="s">
        <v>493</v>
      </c>
      <c r="G431" s="110"/>
      <c r="H431" s="110">
        <v>20850000</v>
      </c>
      <c r="I431" s="130">
        <f>I430-H431</f>
        <v>110837123</v>
      </c>
    </row>
    <row r="432" spans="2:9" ht="24" x14ac:dyDescent="0.2">
      <c r="B432" s="105"/>
      <c r="C432" s="106"/>
      <c r="D432" s="329" t="s">
        <v>496</v>
      </c>
      <c r="E432" s="323" t="s">
        <v>334</v>
      </c>
      <c r="F432" s="338" t="s">
        <v>497</v>
      </c>
      <c r="G432" s="110"/>
      <c r="H432" s="110">
        <v>500000</v>
      </c>
      <c r="I432" s="130">
        <f t="shared" ref="I432:I437" si="8">I431-H432</f>
        <v>110337123</v>
      </c>
    </row>
    <row r="433" spans="2:9" ht="24" x14ac:dyDescent="0.2">
      <c r="B433" s="105"/>
      <c r="C433" s="106"/>
      <c r="D433" s="329"/>
      <c r="E433" s="323" t="s">
        <v>555</v>
      </c>
      <c r="F433" s="338" t="s">
        <v>497</v>
      </c>
      <c r="G433" s="110"/>
      <c r="H433" s="110">
        <v>450000</v>
      </c>
      <c r="I433" s="130">
        <f t="shared" si="8"/>
        <v>109887123</v>
      </c>
    </row>
    <row r="434" spans="2:9" ht="30" customHeight="1" x14ac:dyDescent="0.2">
      <c r="B434" s="105"/>
      <c r="C434" s="106"/>
      <c r="D434" s="329" t="s">
        <v>492</v>
      </c>
      <c r="E434" s="323" t="s">
        <v>426</v>
      </c>
      <c r="F434" s="338" t="s">
        <v>495</v>
      </c>
      <c r="G434" s="110"/>
      <c r="H434" s="110">
        <v>1150000</v>
      </c>
      <c r="I434" s="130">
        <f t="shared" si="8"/>
        <v>108737123</v>
      </c>
    </row>
    <row r="435" spans="2:9" ht="24" x14ac:dyDescent="0.2">
      <c r="B435" s="105"/>
      <c r="C435" s="106"/>
      <c r="D435" s="329"/>
      <c r="E435" s="323" t="s">
        <v>334</v>
      </c>
      <c r="F435" s="338" t="s">
        <v>497</v>
      </c>
      <c r="G435" s="110"/>
      <c r="H435" s="110">
        <v>50000</v>
      </c>
      <c r="I435" s="130">
        <f t="shared" si="8"/>
        <v>108687123</v>
      </c>
    </row>
    <row r="436" spans="2:9" ht="25.5" x14ac:dyDescent="0.2">
      <c r="B436" s="105"/>
      <c r="C436" s="106"/>
      <c r="D436" s="329"/>
      <c r="E436" s="323" t="s">
        <v>290</v>
      </c>
      <c r="F436" s="338" t="s">
        <v>493</v>
      </c>
      <c r="G436" s="110"/>
      <c r="H436" s="110">
        <v>200000</v>
      </c>
      <c r="I436" s="130">
        <f t="shared" si="8"/>
        <v>108487123</v>
      </c>
    </row>
    <row r="437" spans="2:9" ht="25.5" x14ac:dyDescent="0.2">
      <c r="B437" s="105"/>
      <c r="C437" s="106"/>
      <c r="D437" s="329" t="s">
        <v>492</v>
      </c>
      <c r="E437" s="323" t="s">
        <v>426</v>
      </c>
      <c r="F437" s="338" t="s">
        <v>495</v>
      </c>
      <c r="G437" s="110"/>
      <c r="H437" s="110">
        <v>150000</v>
      </c>
      <c r="I437" s="130">
        <f t="shared" si="8"/>
        <v>108337123</v>
      </c>
    </row>
    <row r="438" spans="2:9" x14ac:dyDescent="0.2">
      <c r="B438" s="105"/>
      <c r="C438" s="106"/>
      <c r="D438" s="329"/>
      <c r="E438" s="371"/>
      <c r="F438" s="347"/>
      <c r="G438" s="110"/>
      <c r="H438" s="110"/>
      <c r="I438" s="130"/>
    </row>
    <row r="439" spans="2:9" x14ac:dyDescent="0.2">
      <c r="B439" s="105"/>
      <c r="C439" s="106"/>
      <c r="D439" s="243"/>
      <c r="E439" s="108"/>
      <c r="F439" s="341" t="s">
        <v>14</v>
      </c>
      <c r="G439" s="110">
        <v>89116</v>
      </c>
      <c r="H439" s="111"/>
      <c r="I439" s="130">
        <f>I437+G439</f>
        <v>108426239</v>
      </c>
    </row>
    <row r="440" spans="2:9" x14ac:dyDescent="0.2">
      <c r="B440" s="105"/>
      <c r="C440" s="106"/>
      <c r="D440" s="289"/>
      <c r="E440" s="108"/>
      <c r="F440" s="341"/>
      <c r="G440" s="110"/>
      <c r="H440" s="111"/>
      <c r="I440" s="130"/>
    </row>
    <row r="441" spans="2:9" ht="15" x14ac:dyDescent="0.2">
      <c r="B441" s="435" t="s">
        <v>15</v>
      </c>
      <c r="C441" s="436"/>
      <c r="D441" s="436"/>
      <c r="E441" s="436"/>
      <c r="F441" s="436"/>
      <c r="G441" s="111">
        <f>G439-G429</f>
        <v>-31252</v>
      </c>
      <c r="H441" s="111">
        <f>SUM(H430:H437)</f>
        <v>24800000</v>
      </c>
      <c r="I441" s="131"/>
    </row>
    <row r="442" spans="2:9" ht="15.75" thickBot="1" x14ac:dyDescent="0.25">
      <c r="B442" s="437" t="s">
        <v>16</v>
      </c>
      <c r="C442" s="438"/>
      <c r="D442" s="438"/>
      <c r="E442" s="438"/>
      <c r="F442" s="438"/>
      <c r="G442" s="119">
        <f>G428+G441</f>
        <v>133226239</v>
      </c>
      <c r="H442" s="119">
        <f>H428+H441</f>
        <v>24800000</v>
      </c>
      <c r="I442" s="133">
        <f>G442-H442</f>
        <v>108426239</v>
      </c>
    </row>
    <row r="443" spans="2:9" ht="15" x14ac:dyDescent="0.2">
      <c r="B443" s="120"/>
      <c r="C443" s="120"/>
      <c r="D443" s="120"/>
      <c r="E443" s="120" t="s">
        <v>17</v>
      </c>
      <c r="F443" s="120"/>
      <c r="G443" s="121"/>
      <c r="H443" s="121"/>
      <c r="I443" s="121"/>
    </row>
    <row r="444" spans="2:9" x14ac:dyDescent="0.2">
      <c r="B444" s="49"/>
      <c r="C444" s="49" t="s">
        <v>504</v>
      </c>
      <c r="D444" s="49"/>
      <c r="E444" s="49"/>
      <c r="F444" s="49"/>
      <c r="G444" s="49"/>
      <c r="H444" s="49"/>
      <c r="I444" s="49"/>
    </row>
    <row r="445" spans="2:9" x14ac:dyDescent="0.2">
      <c r="B445" s="49"/>
      <c r="C445" s="49" t="s">
        <v>19</v>
      </c>
      <c r="D445" s="49"/>
      <c r="E445" s="122">
        <f>I442</f>
        <v>108426239</v>
      </c>
      <c r="F445" s="123"/>
      <c r="G445" s="49"/>
      <c r="H445" s="122"/>
      <c r="I445" s="122"/>
    </row>
    <row r="446" spans="2:9" x14ac:dyDescent="0.2">
      <c r="B446" s="49"/>
      <c r="C446" s="49" t="s">
        <v>20</v>
      </c>
      <c r="D446" s="49"/>
      <c r="E446" s="49"/>
      <c r="F446" s="123"/>
      <c r="G446" s="49"/>
      <c r="H446" s="49"/>
      <c r="I446" s="49"/>
    </row>
    <row r="447" spans="2:9" x14ac:dyDescent="0.2">
      <c r="B447" s="49"/>
      <c r="C447" s="49" t="s">
        <v>21</v>
      </c>
      <c r="D447" s="49"/>
      <c r="E447" s="122">
        <v>0</v>
      </c>
      <c r="F447" s="123"/>
      <c r="G447" s="122"/>
      <c r="H447" s="49"/>
      <c r="I447" s="49"/>
    </row>
    <row r="448" spans="2:9" x14ac:dyDescent="0.2">
      <c r="B448" s="49"/>
      <c r="C448" s="49" t="s">
        <v>22</v>
      </c>
      <c r="D448" s="49"/>
      <c r="E448" s="122">
        <f>SUM(E445:E447)</f>
        <v>108426239</v>
      </c>
      <c r="F448" s="123"/>
      <c r="G448" s="122"/>
      <c r="H448" s="122"/>
      <c r="I448" s="49"/>
    </row>
    <row r="449" spans="2:9" x14ac:dyDescent="0.2">
      <c r="B449" s="49"/>
      <c r="C449" s="49"/>
      <c r="D449" s="49"/>
      <c r="E449" s="49"/>
      <c r="F449" s="123"/>
      <c r="G449" s="49"/>
      <c r="H449" s="49"/>
      <c r="I449" s="49"/>
    </row>
    <row r="450" spans="2:9" x14ac:dyDescent="0.2">
      <c r="B450" s="49"/>
      <c r="C450" s="48"/>
      <c r="D450" s="48" t="s">
        <v>23</v>
      </c>
      <c r="E450" s="48"/>
      <c r="F450" s="49"/>
      <c r="G450" s="432" t="s">
        <v>498</v>
      </c>
      <c r="H450" s="432"/>
      <c r="I450" s="432"/>
    </row>
    <row r="451" spans="2:9" x14ac:dyDescent="0.2">
      <c r="B451" s="49"/>
      <c r="C451" s="48"/>
      <c r="D451" s="48" t="s">
        <v>191</v>
      </c>
      <c r="E451" s="48"/>
      <c r="F451" s="49"/>
      <c r="G451" s="432" t="s">
        <v>26</v>
      </c>
      <c r="H451" s="432"/>
      <c r="I451" s="432"/>
    </row>
    <row r="452" spans="2:9" x14ac:dyDescent="0.2">
      <c r="B452" s="49"/>
      <c r="C452" s="48"/>
      <c r="D452" s="48"/>
      <c r="E452" s="48"/>
      <c r="F452" s="49"/>
      <c r="G452" s="49"/>
      <c r="H452" s="49"/>
      <c r="I452" s="49"/>
    </row>
    <row r="453" spans="2:9" x14ac:dyDescent="0.2">
      <c r="B453" s="49"/>
      <c r="C453" s="48"/>
      <c r="D453" s="48"/>
      <c r="E453" s="48"/>
      <c r="F453" s="49"/>
      <c r="G453" s="49"/>
      <c r="H453" s="49"/>
      <c r="I453" s="122"/>
    </row>
    <row r="454" spans="2:9" ht="15" x14ac:dyDescent="0.2">
      <c r="B454" s="49"/>
      <c r="C454" s="124"/>
      <c r="D454" s="137" t="s">
        <v>185</v>
      </c>
      <c r="E454" s="124"/>
      <c r="F454" s="48"/>
      <c r="G454" s="433" t="s">
        <v>192</v>
      </c>
      <c r="H454" s="433"/>
      <c r="I454" s="433"/>
    </row>
    <row r="455" spans="2:9" ht="15" x14ac:dyDescent="0.2">
      <c r="B455" s="49"/>
      <c r="C455" s="125"/>
      <c r="D455" s="367" t="s">
        <v>377</v>
      </c>
      <c r="E455" s="125"/>
      <c r="F455" s="48"/>
      <c r="G455" s="432" t="s">
        <v>193</v>
      </c>
      <c r="H455" s="432"/>
      <c r="I455" s="432"/>
    </row>
    <row r="461" spans="2:9" ht="15" x14ac:dyDescent="0.25">
      <c r="B461" s="434" t="s">
        <v>0</v>
      </c>
      <c r="C461" s="434"/>
      <c r="D461" s="434"/>
      <c r="E461" s="434"/>
      <c r="F461" s="434"/>
      <c r="G461" s="434"/>
      <c r="H461" s="434"/>
      <c r="I461" s="434"/>
    </row>
    <row r="462" spans="2:9" ht="15" x14ac:dyDescent="0.25">
      <c r="B462" s="434" t="s">
        <v>509</v>
      </c>
      <c r="C462" s="434"/>
      <c r="D462" s="434"/>
      <c r="E462" s="434"/>
      <c r="F462" s="434"/>
      <c r="G462" s="434"/>
      <c r="H462" s="434"/>
      <c r="I462" s="434"/>
    </row>
    <row r="463" spans="2:9" x14ac:dyDescent="0.2">
      <c r="B463" s="64"/>
      <c r="C463" s="64"/>
      <c r="D463" s="64"/>
      <c r="E463" s="64"/>
      <c r="F463" s="64"/>
      <c r="G463" s="64"/>
      <c r="H463" s="64"/>
      <c r="I463" s="64"/>
    </row>
    <row r="464" spans="2:9" x14ac:dyDescent="0.2">
      <c r="B464" s="64" t="s">
        <v>2</v>
      </c>
      <c r="C464" s="64"/>
      <c r="D464" s="64" t="s">
        <v>188</v>
      </c>
      <c r="E464" s="64"/>
      <c r="F464" s="64"/>
      <c r="G464" s="64"/>
      <c r="H464" s="64"/>
      <c r="I464" s="64"/>
    </row>
    <row r="465" spans="2:12" x14ac:dyDescent="0.2">
      <c r="B465" s="64" t="s">
        <v>3</v>
      </c>
      <c r="C465" s="64"/>
      <c r="D465" s="64" t="s">
        <v>189</v>
      </c>
      <c r="E465" s="64"/>
      <c r="F465" s="64"/>
      <c r="G465" s="64"/>
      <c r="H465" s="64"/>
      <c r="I465" s="64"/>
    </row>
    <row r="466" spans="2:12" x14ac:dyDescent="0.2">
      <c r="B466" s="64" t="s">
        <v>4</v>
      </c>
      <c r="C466" s="64"/>
      <c r="D466" s="64" t="s">
        <v>190</v>
      </c>
      <c r="E466" s="64"/>
      <c r="F466" s="64"/>
      <c r="G466" s="64"/>
      <c r="H466" s="64"/>
      <c r="I466" s="64"/>
    </row>
    <row r="467" spans="2:12" ht="15.75" customHeight="1" thickBot="1" x14ac:dyDescent="0.25">
      <c r="B467" s="64"/>
      <c r="C467" s="64"/>
      <c r="D467" s="64" t="s">
        <v>487</v>
      </c>
      <c r="E467" s="64"/>
      <c r="F467" s="64"/>
      <c r="G467" s="64" t="s">
        <v>381</v>
      </c>
      <c r="H467" s="64"/>
      <c r="I467" s="64"/>
    </row>
    <row r="468" spans="2:12" ht="15" x14ac:dyDescent="0.2">
      <c r="B468" s="93" t="s">
        <v>5</v>
      </c>
      <c r="C468" s="94" t="s">
        <v>6</v>
      </c>
      <c r="D468" s="94" t="s">
        <v>7</v>
      </c>
      <c r="E468" s="94" t="s">
        <v>8</v>
      </c>
      <c r="F468" s="95" t="s">
        <v>9</v>
      </c>
      <c r="G468" s="95" t="s">
        <v>10</v>
      </c>
      <c r="H468" s="94" t="s">
        <v>11</v>
      </c>
      <c r="I468" s="127" t="s">
        <v>12</v>
      </c>
    </row>
    <row r="469" spans="2:12" x14ac:dyDescent="0.2">
      <c r="B469" s="96">
        <v>1</v>
      </c>
      <c r="C469" s="134" t="s">
        <v>13</v>
      </c>
      <c r="D469" s="97">
        <v>3</v>
      </c>
      <c r="E469" s="98">
        <v>4</v>
      </c>
      <c r="F469" s="136">
        <v>5</v>
      </c>
      <c r="G469" s="99">
        <v>6</v>
      </c>
      <c r="H469" s="98">
        <v>7</v>
      </c>
      <c r="I469" s="128">
        <v>8</v>
      </c>
    </row>
    <row r="470" spans="2:12" x14ac:dyDescent="0.2">
      <c r="B470" s="100"/>
      <c r="C470" s="101"/>
      <c r="D470" s="243"/>
      <c r="E470" s="102"/>
      <c r="F470" s="363"/>
      <c r="G470" s="103"/>
      <c r="H470" s="104"/>
      <c r="I470" s="129"/>
    </row>
    <row r="471" spans="2:12" x14ac:dyDescent="0.2">
      <c r="B471" s="100">
        <v>1</v>
      </c>
      <c r="C471" s="101">
        <v>45597</v>
      </c>
      <c r="D471" s="243" t="s">
        <v>510</v>
      </c>
      <c r="E471" s="102"/>
      <c r="F471" s="363" t="s">
        <v>491</v>
      </c>
      <c r="G471" s="103">
        <f>I442</f>
        <v>108426239</v>
      </c>
      <c r="H471" s="104">
        <v>0</v>
      </c>
      <c r="I471" s="129">
        <f>G471-H471</f>
        <v>108426239</v>
      </c>
    </row>
    <row r="472" spans="2:12" x14ac:dyDescent="0.2">
      <c r="B472" s="105"/>
      <c r="C472" s="106"/>
      <c r="D472" s="289"/>
      <c r="E472" s="108"/>
      <c r="F472" s="343"/>
      <c r="G472" s="110"/>
      <c r="H472" s="110"/>
      <c r="I472" s="130"/>
    </row>
    <row r="473" spans="2:12" ht="25.5" x14ac:dyDescent="0.2">
      <c r="B473" s="105">
        <v>2</v>
      </c>
      <c r="C473" s="106">
        <v>45604</v>
      </c>
      <c r="D473" s="329" t="s">
        <v>496</v>
      </c>
      <c r="E473" s="323" t="s">
        <v>334</v>
      </c>
      <c r="F473" s="338" t="s">
        <v>531</v>
      </c>
      <c r="G473" s="110"/>
      <c r="H473" s="110">
        <v>50000</v>
      </c>
      <c r="I473" s="130">
        <f>I471-H473</f>
        <v>108376239</v>
      </c>
    </row>
    <row r="474" spans="2:12" ht="24" x14ac:dyDescent="0.2">
      <c r="B474" s="105"/>
      <c r="C474" s="106"/>
      <c r="D474" s="329" t="s">
        <v>529</v>
      </c>
      <c r="E474" s="323" t="s">
        <v>300</v>
      </c>
      <c r="F474" s="338" t="s">
        <v>512</v>
      </c>
      <c r="G474" s="110"/>
      <c r="H474" s="110">
        <v>432000</v>
      </c>
      <c r="I474" s="130">
        <f>I473-H474</f>
        <v>107944239</v>
      </c>
    </row>
    <row r="475" spans="2:12" ht="25.5" x14ac:dyDescent="0.2">
      <c r="B475" s="105"/>
      <c r="C475" s="106"/>
      <c r="D475" s="329" t="s">
        <v>529</v>
      </c>
      <c r="E475" s="323" t="s">
        <v>318</v>
      </c>
      <c r="F475" s="338" t="s">
        <v>513</v>
      </c>
      <c r="G475" s="110"/>
      <c r="H475" s="110">
        <v>100800</v>
      </c>
      <c r="I475" s="130">
        <f t="shared" ref="I475:I481" si="9">I474-H475</f>
        <v>107843439</v>
      </c>
      <c r="L475" s="422">
        <f>H473+H476+H479+H480+H481</f>
        <v>21150000</v>
      </c>
    </row>
    <row r="476" spans="2:12" ht="25.5" x14ac:dyDescent="0.2">
      <c r="B476" s="105"/>
      <c r="C476" s="106"/>
      <c r="D476" s="329"/>
      <c r="E476" s="323" t="s">
        <v>306</v>
      </c>
      <c r="F476" s="338" t="s">
        <v>530</v>
      </c>
      <c r="G476" s="110"/>
      <c r="H476" s="110">
        <v>100000</v>
      </c>
      <c r="I476" s="130">
        <f>I475-H476</f>
        <v>107743439</v>
      </c>
      <c r="L476" s="420"/>
    </row>
    <row r="477" spans="2:12" ht="25.5" x14ac:dyDescent="0.2">
      <c r="B477" s="105"/>
      <c r="C477" s="106"/>
      <c r="D477" s="329" t="s">
        <v>529</v>
      </c>
      <c r="E477" s="323" t="s">
        <v>318</v>
      </c>
      <c r="F477" s="338" t="s">
        <v>538</v>
      </c>
      <c r="G477" s="110"/>
      <c r="H477" s="110">
        <v>4939200</v>
      </c>
      <c r="I477" s="130">
        <f>I476-H477</f>
        <v>102804239</v>
      </c>
    </row>
    <row r="478" spans="2:12" ht="24" x14ac:dyDescent="0.2">
      <c r="B478" s="105"/>
      <c r="C478" s="106"/>
      <c r="D478" s="329" t="s">
        <v>529</v>
      </c>
      <c r="E478" s="323" t="s">
        <v>300</v>
      </c>
      <c r="F478" s="338" t="s">
        <v>515</v>
      </c>
      <c r="G478" s="110"/>
      <c r="H478" s="110">
        <v>21168000</v>
      </c>
      <c r="I478" s="130">
        <f t="shared" si="9"/>
        <v>81636239</v>
      </c>
      <c r="L478" s="422">
        <f>H474+H478</f>
        <v>21600000</v>
      </c>
    </row>
    <row r="479" spans="2:12" ht="28.5" customHeight="1" x14ac:dyDescent="0.2">
      <c r="B479" s="105"/>
      <c r="C479" s="106"/>
      <c r="D479" s="329" t="s">
        <v>496</v>
      </c>
      <c r="E479" s="371" t="s">
        <v>310</v>
      </c>
      <c r="F479" s="338" t="s">
        <v>516</v>
      </c>
      <c r="G479" s="110"/>
      <c r="H479" s="110">
        <v>6900000</v>
      </c>
      <c r="I479" s="130">
        <f t="shared" si="9"/>
        <v>74736239</v>
      </c>
      <c r="L479" s="421">
        <f>H475+H477</f>
        <v>5040000</v>
      </c>
    </row>
    <row r="480" spans="2:12" ht="25.5" x14ac:dyDescent="0.2">
      <c r="B480" s="105"/>
      <c r="C480" s="106"/>
      <c r="D480" s="329" t="s">
        <v>511</v>
      </c>
      <c r="E480" s="323" t="s">
        <v>306</v>
      </c>
      <c r="F480" s="338" t="s">
        <v>517</v>
      </c>
      <c r="G480" s="110"/>
      <c r="H480" s="110">
        <v>11050000</v>
      </c>
      <c r="I480" s="130">
        <f t="shared" si="9"/>
        <v>63686239</v>
      </c>
    </row>
    <row r="481" spans="2:13" ht="25.5" x14ac:dyDescent="0.2">
      <c r="B481" s="105"/>
      <c r="C481" s="106"/>
      <c r="D481" s="329" t="s">
        <v>496</v>
      </c>
      <c r="E481" s="323" t="s">
        <v>309</v>
      </c>
      <c r="F481" s="338" t="s">
        <v>518</v>
      </c>
      <c r="G481" s="110"/>
      <c r="H481" s="110">
        <v>3050000</v>
      </c>
      <c r="I481" s="130">
        <f t="shared" si="9"/>
        <v>60636239</v>
      </c>
    </row>
    <row r="482" spans="2:13" x14ac:dyDescent="0.2">
      <c r="B482" s="105"/>
      <c r="C482" s="106"/>
      <c r="D482" s="329"/>
      <c r="E482" s="323"/>
      <c r="F482" s="338"/>
      <c r="G482" s="110"/>
      <c r="H482" s="110"/>
      <c r="I482" s="130"/>
    </row>
    <row r="483" spans="2:13" ht="22.5" customHeight="1" x14ac:dyDescent="0.2">
      <c r="B483" s="105">
        <v>3</v>
      </c>
      <c r="C483" s="106">
        <v>45609</v>
      </c>
      <c r="D483" s="243" t="s">
        <v>510</v>
      </c>
      <c r="E483" s="371"/>
      <c r="F483" s="109" t="s">
        <v>446</v>
      </c>
      <c r="G483" s="110">
        <v>178707000</v>
      </c>
      <c r="H483" s="110"/>
      <c r="I483" s="130">
        <f>I481+G483</f>
        <v>239343239</v>
      </c>
    </row>
    <row r="484" spans="2:13" x14ac:dyDescent="0.2">
      <c r="B484" s="105"/>
      <c r="C484" s="106"/>
      <c r="D484" s="289"/>
      <c r="E484" s="371"/>
      <c r="F484" s="109"/>
      <c r="G484" s="110"/>
      <c r="H484" s="110"/>
      <c r="I484" s="130"/>
    </row>
    <row r="485" spans="2:13" ht="27" customHeight="1" x14ac:dyDescent="0.2">
      <c r="B485" s="105">
        <v>4</v>
      </c>
      <c r="C485" s="106">
        <v>45617</v>
      </c>
      <c r="E485" s="371" t="s">
        <v>597</v>
      </c>
      <c r="F485" s="347" t="s">
        <v>598</v>
      </c>
      <c r="G485" s="110"/>
      <c r="H485" s="110">
        <v>1103663</v>
      </c>
      <c r="I485" s="130">
        <f>I483-H485</f>
        <v>238239576</v>
      </c>
      <c r="K485" s="431">
        <f>SUM(H485:H486)</f>
        <v>1103663</v>
      </c>
      <c r="M485" s="544">
        <v>711429</v>
      </c>
    </row>
    <row r="486" spans="2:13" ht="27" customHeight="1" x14ac:dyDescent="0.2">
      <c r="B486" s="105"/>
      <c r="C486" s="106"/>
      <c r="E486" s="371" t="s">
        <v>596</v>
      </c>
      <c r="F486" s="347" t="s">
        <v>605</v>
      </c>
      <c r="G486" s="110"/>
      <c r="H486" s="110"/>
      <c r="I486" s="130">
        <f>I485-H486</f>
        <v>238239576</v>
      </c>
      <c r="M486" s="544">
        <v>392234</v>
      </c>
    </row>
    <row r="487" spans="2:13" ht="27" customHeight="1" x14ac:dyDescent="0.2">
      <c r="B487" s="105"/>
      <c r="C487" s="106"/>
      <c r="D487" s="329"/>
      <c r="E487" s="371" t="s">
        <v>596</v>
      </c>
      <c r="F487" s="347" t="s">
        <v>599</v>
      </c>
      <c r="G487" s="110"/>
      <c r="H487" s="110">
        <v>860145</v>
      </c>
      <c r="I487" s="130">
        <f>I486-H487</f>
        <v>237379431</v>
      </c>
      <c r="L487" s="420">
        <f>SUM(H485:H491)</f>
        <v>36437661</v>
      </c>
      <c r="M487" s="544">
        <v>382429</v>
      </c>
    </row>
    <row r="488" spans="2:13" ht="27" customHeight="1" x14ac:dyDescent="0.2">
      <c r="B488" s="105"/>
      <c r="C488" s="106"/>
      <c r="D488" s="329"/>
      <c r="E488" s="371" t="s">
        <v>597</v>
      </c>
      <c r="F488" s="347" t="s">
        <v>600</v>
      </c>
      <c r="G488" s="110"/>
      <c r="H488" s="110"/>
      <c r="I488" s="130">
        <f>I487-H488</f>
        <v>237379431</v>
      </c>
      <c r="K488" s="431">
        <f>SUM(H487:H488)</f>
        <v>860145</v>
      </c>
      <c r="L488" s="420"/>
      <c r="M488" s="544">
        <v>477716</v>
      </c>
    </row>
    <row r="489" spans="2:13" ht="24" x14ac:dyDescent="0.2">
      <c r="B489" s="105"/>
      <c r="C489" s="106"/>
      <c r="D489" s="329"/>
      <c r="E489" s="371" t="s">
        <v>527</v>
      </c>
      <c r="F489" s="347" t="s">
        <v>519</v>
      </c>
      <c r="G489" s="110"/>
      <c r="H489" s="110">
        <v>1669085</v>
      </c>
      <c r="I489" s="130">
        <f>I487-H489</f>
        <v>235710346</v>
      </c>
    </row>
    <row r="490" spans="2:13" ht="24" x14ac:dyDescent="0.2">
      <c r="B490" s="105"/>
      <c r="C490" s="106"/>
      <c r="D490" s="329"/>
      <c r="E490" s="371" t="s">
        <v>527</v>
      </c>
      <c r="F490" s="347" t="s">
        <v>520</v>
      </c>
      <c r="G490" s="110"/>
      <c r="H490" s="110">
        <v>17890047</v>
      </c>
      <c r="I490" s="130">
        <f t="shared" ref="I490" si="10">I489-H490</f>
        <v>217820299</v>
      </c>
    </row>
    <row r="491" spans="2:13" ht="24" x14ac:dyDescent="0.2">
      <c r="B491" s="105"/>
      <c r="C491" s="106"/>
      <c r="D491" s="329"/>
      <c r="E491" s="371" t="s">
        <v>528</v>
      </c>
      <c r="F491" s="347" t="s">
        <v>521</v>
      </c>
      <c r="G491" s="110"/>
      <c r="H491" s="110">
        <v>14914721</v>
      </c>
      <c r="I491" s="130">
        <f>I490-H491</f>
        <v>202905578</v>
      </c>
    </row>
    <row r="492" spans="2:13" x14ac:dyDescent="0.2">
      <c r="B492" s="105"/>
      <c r="C492" s="106"/>
      <c r="D492" s="329"/>
      <c r="E492" s="371"/>
      <c r="F492" s="347"/>
      <c r="G492" s="110"/>
      <c r="H492" s="110"/>
      <c r="I492" s="130"/>
    </row>
    <row r="493" spans="2:13" ht="29.25" customHeight="1" x14ac:dyDescent="0.2">
      <c r="B493" s="352">
        <v>5</v>
      </c>
      <c r="C493" s="353">
        <v>45622</v>
      </c>
      <c r="D493" s="412"/>
      <c r="E493" s="359"/>
      <c r="F493" s="356" t="s">
        <v>525</v>
      </c>
      <c r="G493" s="357">
        <v>89116</v>
      </c>
      <c r="H493" s="361"/>
      <c r="I493" s="362">
        <f>I491-G493</f>
        <v>202816462</v>
      </c>
      <c r="L493" s="422">
        <f>SUM(L475:L489)</f>
        <v>84227661</v>
      </c>
    </row>
    <row r="494" spans="2:13" ht="15.75" customHeight="1" x14ac:dyDescent="0.2">
      <c r="B494" s="100"/>
      <c r="C494" s="101"/>
      <c r="D494" s="348"/>
      <c r="E494" s="102"/>
      <c r="F494" s="350"/>
      <c r="G494" s="103"/>
      <c r="H494" s="104"/>
      <c r="I494" s="129"/>
    </row>
    <row r="495" spans="2:13" ht="18" customHeight="1" x14ac:dyDescent="0.2">
      <c r="B495" s="105">
        <v>6</v>
      </c>
      <c r="C495" s="106">
        <v>45626</v>
      </c>
      <c r="D495" s="289"/>
      <c r="E495" s="108"/>
      <c r="F495" s="341" t="s">
        <v>14</v>
      </c>
      <c r="G495" s="110">
        <v>114535</v>
      </c>
      <c r="H495" s="111"/>
      <c r="I495" s="130">
        <f>I493+G495</f>
        <v>202930997</v>
      </c>
    </row>
    <row r="496" spans="2:13" x14ac:dyDescent="0.2">
      <c r="B496" s="105"/>
      <c r="C496" s="106" t="s">
        <v>17</v>
      </c>
      <c r="D496" s="289"/>
      <c r="E496" s="108"/>
      <c r="F496" s="341"/>
      <c r="G496" s="110"/>
      <c r="H496" s="111"/>
      <c r="I496" s="130"/>
    </row>
    <row r="497" spans="2:9" ht="15" x14ac:dyDescent="0.2">
      <c r="B497" s="435" t="s">
        <v>15</v>
      </c>
      <c r="C497" s="436"/>
      <c r="D497" s="436"/>
      <c r="E497" s="436"/>
      <c r="F497" s="436"/>
      <c r="G497" s="111">
        <f>G483-G493+G495</f>
        <v>178732419</v>
      </c>
      <c r="H497" s="111">
        <f>SUM(H473:H491)</f>
        <v>84227661</v>
      </c>
      <c r="I497" s="131"/>
    </row>
    <row r="498" spans="2:9" ht="15.75" thickBot="1" x14ac:dyDescent="0.25">
      <c r="B498" s="437" t="s">
        <v>16</v>
      </c>
      <c r="C498" s="438"/>
      <c r="D498" s="438"/>
      <c r="E498" s="438"/>
      <c r="F498" s="438"/>
      <c r="G498" s="119">
        <f>G471+G497</f>
        <v>287158658</v>
      </c>
      <c r="H498" s="119">
        <f>H470+H497</f>
        <v>84227661</v>
      </c>
      <c r="I498" s="133">
        <f>G498-H498</f>
        <v>202930997</v>
      </c>
    </row>
    <row r="499" spans="2:9" ht="15" x14ac:dyDescent="0.2">
      <c r="B499" s="120"/>
      <c r="C499" s="120"/>
      <c r="D499" s="120"/>
      <c r="E499" s="120" t="s">
        <v>17</v>
      </c>
      <c r="F499" s="120"/>
      <c r="G499" s="121"/>
      <c r="H499" s="121"/>
      <c r="I499" s="121"/>
    </row>
    <row r="500" spans="2:9" ht="15" x14ac:dyDescent="0.2">
      <c r="B500" s="120"/>
      <c r="C500" s="120"/>
      <c r="D500" s="120"/>
      <c r="E500" s="120"/>
      <c r="F500" s="120"/>
      <c r="G500" s="121"/>
      <c r="H500" s="121"/>
      <c r="I500" s="121"/>
    </row>
    <row r="501" spans="2:9" x14ac:dyDescent="0.2">
      <c r="B501" s="49"/>
      <c r="C501" s="49" t="s">
        <v>522</v>
      </c>
      <c r="D501" s="49"/>
      <c r="E501" s="49"/>
      <c r="F501" s="49"/>
      <c r="G501" s="49"/>
      <c r="H501" s="49"/>
      <c r="I501" s="49"/>
    </row>
    <row r="502" spans="2:9" x14ac:dyDescent="0.2">
      <c r="B502" s="49"/>
      <c r="C502" s="49" t="s">
        <v>19</v>
      </c>
      <c r="D502" s="49"/>
      <c r="E502" s="122">
        <f>I498</f>
        <v>202930997</v>
      </c>
      <c r="F502" s="123"/>
      <c r="G502" s="49"/>
      <c r="H502" s="122"/>
      <c r="I502" s="122"/>
    </row>
    <row r="503" spans="2:9" x14ac:dyDescent="0.2">
      <c r="B503" s="49"/>
      <c r="C503" s="49" t="s">
        <v>20</v>
      </c>
      <c r="D503" s="49"/>
      <c r="E503" s="49"/>
      <c r="F503" s="123"/>
      <c r="G503" s="49"/>
      <c r="H503" s="49"/>
      <c r="I503" s="49"/>
    </row>
    <row r="504" spans="2:9" x14ac:dyDescent="0.2">
      <c r="B504" s="49"/>
      <c r="C504" s="49" t="s">
        <v>21</v>
      </c>
      <c r="D504" s="49"/>
      <c r="E504" s="122">
        <v>0</v>
      </c>
      <c r="F504" s="123"/>
      <c r="G504" s="122"/>
      <c r="H504" s="49"/>
      <c r="I504" s="49"/>
    </row>
    <row r="505" spans="2:9" x14ac:dyDescent="0.2">
      <c r="B505" s="49"/>
      <c r="C505" s="49" t="s">
        <v>22</v>
      </c>
      <c r="D505" s="49"/>
      <c r="E505" s="122">
        <f>SUM(E502:E504)</f>
        <v>202930997</v>
      </c>
      <c r="F505" s="123"/>
      <c r="G505" s="122"/>
      <c r="H505" s="122"/>
      <c r="I505" s="49"/>
    </row>
    <row r="506" spans="2:9" x14ac:dyDescent="0.2">
      <c r="B506" s="49"/>
      <c r="C506" s="49"/>
      <c r="D506" s="49"/>
      <c r="E506" s="49"/>
      <c r="F506" s="123"/>
      <c r="G506" s="49"/>
      <c r="H506" s="49"/>
      <c r="I506" s="49"/>
    </row>
    <row r="507" spans="2:9" x14ac:dyDescent="0.2">
      <c r="B507" s="49"/>
      <c r="C507" s="49"/>
      <c r="D507" s="49"/>
      <c r="E507" s="49"/>
      <c r="F507" s="123"/>
      <c r="G507" s="49"/>
      <c r="H507" s="49"/>
      <c r="I507" s="49"/>
    </row>
    <row r="508" spans="2:9" x14ac:dyDescent="0.2">
      <c r="B508" s="49"/>
      <c r="C508" s="49"/>
      <c r="D508" s="49"/>
      <c r="E508" s="49"/>
      <c r="F508" s="123"/>
      <c r="G508" s="49"/>
      <c r="H508" s="49"/>
      <c r="I508" s="49"/>
    </row>
    <row r="509" spans="2:9" x14ac:dyDescent="0.2">
      <c r="B509" s="49"/>
      <c r="C509" s="48"/>
      <c r="D509" s="48" t="s">
        <v>23</v>
      </c>
      <c r="E509" s="48"/>
      <c r="F509" s="49"/>
      <c r="G509" s="432" t="s">
        <v>523</v>
      </c>
      <c r="H509" s="432"/>
      <c r="I509" s="432"/>
    </row>
    <row r="510" spans="2:9" x14ac:dyDescent="0.2">
      <c r="B510" s="49"/>
      <c r="C510" s="48"/>
      <c r="D510" s="48" t="s">
        <v>191</v>
      </c>
      <c r="E510" s="48"/>
      <c r="F510" s="49"/>
      <c r="G510" s="432" t="s">
        <v>26</v>
      </c>
      <c r="H510" s="432"/>
      <c r="I510" s="432"/>
    </row>
    <row r="511" spans="2:9" x14ac:dyDescent="0.2">
      <c r="B511" s="49"/>
      <c r="C511" s="48"/>
      <c r="D511" s="48"/>
      <c r="E511" s="48"/>
      <c r="F511" s="49"/>
      <c r="G511" s="49"/>
      <c r="H511" s="49"/>
      <c r="I511" s="49"/>
    </row>
    <row r="512" spans="2:9" x14ac:dyDescent="0.2">
      <c r="B512" s="49"/>
      <c r="C512" s="48"/>
      <c r="D512" s="48"/>
      <c r="E512" s="48"/>
      <c r="F512" s="49"/>
      <c r="G512" s="49"/>
      <c r="H512" s="49"/>
      <c r="I512" s="49"/>
    </row>
    <row r="513" spans="2:9" x14ac:dyDescent="0.2">
      <c r="B513" s="49"/>
      <c r="C513" s="48"/>
      <c r="D513" s="48"/>
      <c r="E513" s="48"/>
      <c r="F513" s="49"/>
      <c r="G513" s="49"/>
      <c r="H513" s="49"/>
      <c r="I513" s="49"/>
    </row>
    <row r="514" spans="2:9" x14ac:dyDescent="0.2">
      <c r="B514" s="49"/>
      <c r="C514" s="48"/>
      <c r="D514" s="48"/>
      <c r="E514" s="48"/>
      <c r="F514" s="49"/>
      <c r="G514" s="49"/>
      <c r="H514" s="49"/>
      <c r="I514" s="122"/>
    </row>
    <row r="515" spans="2:9" ht="15" x14ac:dyDescent="0.2">
      <c r="B515" s="49"/>
      <c r="C515" s="124"/>
      <c r="D515" s="137" t="s">
        <v>185</v>
      </c>
      <c r="E515" s="124"/>
      <c r="F515" s="48"/>
      <c r="G515" s="433" t="s">
        <v>192</v>
      </c>
      <c r="H515" s="433"/>
      <c r="I515" s="433"/>
    </row>
    <row r="516" spans="2:9" ht="15" x14ac:dyDescent="0.2">
      <c r="B516" s="49"/>
      <c r="C516" s="125"/>
      <c r="D516" s="367" t="s">
        <v>377</v>
      </c>
      <c r="E516" s="125"/>
      <c r="F516" s="48"/>
      <c r="G516" s="432" t="s">
        <v>193</v>
      </c>
      <c r="H516" s="432"/>
      <c r="I516" s="432"/>
    </row>
    <row r="525" spans="2:9" ht="15" x14ac:dyDescent="0.25">
      <c r="B525" s="434" t="s">
        <v>0</v>
      </c>
      <c r="C525" s="434"/>
      <c r="D525" s="434"/>
      <c r="E525" s="434"/>
      <c r="F525" s="434"/>
      <c r="G525" s="434"/>
      <c r="H525" s="434"/>
      <c r="I525" s="434"/>
    </row>
    <row r="526" spans="2:9" ht="15" x14ac:dyDescent="0.25">
      <c r="B526" s="434" t="s">
        <v>536</v>
      </c>
      <c r="C526" s="434"/>
      <c r="D526" s="434"/>
      <c r="E526" s="434"/>
      <c r="F526" s="434"/>
      <c r="G526" s="434"/>
      <c r="H526" s="434"/>
      <c r="I526" s="434"/>
    </row>
    <row r="527" spans="2:9" x14ac:dyDescent="0.2">
      <c r="B527" s="64"/>
      <c r="C527" s="64"/>
      <c r="D527" s="64"/>
      <c r="E527" s="64"/>
      <c r="F527" s="64"/>
      <c r="G527" s="64"/>
      <c r="H527" s="64"/>
      <c r="I527" s="64"/>
    </row>
    <row r="528" spans="2:9" x14ac:dyDescent="0.2">
      <c r="B528" s="64" t="s">
        <v>2</v>
      </c>
      <c r="C528" s="64"/>
      <c r="D528" s="64" t="s">
        <v>188</v>
      </c>
      <c r="E528" s="64"/>
      <c r="F528" s="64"/>
      <c r="G528" s="64"/>
      <c r="H528" s="64"/>
      <c r="I528" s="64"/>
    </row>
    <row r="529" spans="2:11" x14ac:dyDescent="0.2">
      <c r="B529" s="64" t="s">
        <v>3</v>
      </c>
      <c r="C529" s="64"/>
      <c r="D529" s="64" t="s">
        <v>189</v>
      </c>
      <c r="E529" s="64"/>
      <c r="F529" s="64"/>
      <c r="G529" s="64"/>
      <c r="H529" s="64"/>
      <c r="I529" s="64"/>
    </row>
    <row r="530" spans="2:11" x14ac:dyDescent="0.2">
      <c r="B530" s="64" t="s">
        <v>4</v>
      </c>
      <c r="C530" s="64"/>
      <c r="D530" s="64" t="s">
        <v>190</v>
      </c>
      <c r="E530" s="64"/>
      <c r="F530" s="64"/>
      <c r="G530" s="64"/>
      <c r="H530" s="64"/>
      <c r="I530" s="64"/>
    </row>
    <row r="531" spans="2:11" ht="15" thickBot="1" x14ac:dyDescent="0.25">
      <c r="B531" s="64"/>
      <c r="C531" s="64"/>
      <c r="D531" s="64" t="s">
        <v>487</v>
      </c>
      <c r="E531" s="64"/>
      <c r="F531" s="64"/>
      <c r="G531" s="64" t="s">
        <v>381</v>
      </c>
      <c r="H531" s="64"/>
      <c r="I531" s="64"/>
    </row>
    <row r="532" spans="2:11" ht="18.75" customHeight="1" x14ac:dyDescent="0.2">
      <c r="B532" s="93" t="s">
        <v>5</v>
      </c>
      <c r="C532" s="94" t="s">
        <v>6</v>
      </c>
      <c r="D532" s="94" t="s">
        <v>7</v>
      </c>
      <c r="E532" s="94" t="s">
        <v>8</v>
      </c>
      <c r="F532" s="95" t="s">
        <v>9</v>
      </c>
      <c r="G532" s="95" t="s">
        <v>10</v>
      </c>
      <c r="H532" s="94" t="s">
        <v>11</v>
      </c>
      <c r="I532" s="127" t="s">
        <v>12</v>
      </c>
    </row>
    <row r="533" spans="2:11" ht="18" customHeight="1" x14ac:dyDescent="0.2">
      <c r="B533" s="96">
        <v>1</v>
      </c>
      <c r="C533" s="134" t="s">
        <v>13</v>
      </c>
      <c r="D533" s="97">
        <v>3</v>
      </c>
      <c r="E533" s="98">
        <v>4</v>
      </c>
      <c r="F533" s="136">
        <v>5</v>
      </c>
      <c r="G533" s="99">
        <v>6</v>
      </c>
      <c r="H533" s="98">
        <v>7</v>
      </c>
      <c r="I533" s="128">
        <v>8</v>
      </c>
    </row>
    <row r="534" spans="2:11" ht="18.75" customHeight="1" x14ac:dyDescent="0.2">
      <c r="B534" s="100"/>
      <c r="C534" s="101"/>
      <c r="D534" s="413"/>
      <c r="E534" s="102"/>
      <c r="F534" s="363"/>
      <c r="G534" s="103"/>
      <c r="H534" s="104"/>
      <c r="I534" s="129"/>
    </row>
    <row r="535" spans="2:11" ht="22.5" customHeight="1" x14ac:dyDescent="0.2">
      <c r="B535" s="100">
        <v>1</v>
      </c>
      <c r="C535" s="101">
        <v>45627</v>
      </c>
      <c r="D535" s="289" t="s">
        <v>537</v>
      </c>
      <c r="E535" s="102"/>
      <c r="F535" s="363" t="s">
        <v>576</v>
      </c>
      <c r="G535" s="103">
        <f>I498</f>
        <v>202930997</v>
      </c>
      <c r="H535" s="104">
        <v>0</v>
      </c>
      <c r="I535" s="129">
        <f>G535-H535</f>
        <v>202930997</v>
      </c>
    </row>
    <row r="536" spans="2:11" x14ac:dyDescent="0.2">
      <c r="B536" s="105"/>
      <c r="C536" s="106"/>
      <c r="D536" s="289"/>
      <c r="E536" s="108"/>
      <c r="F536" s="343"/>
      <c r="G536" s="110"/>
      <c r="H536" s="110"/>
      <c r="I536" s="130"/>
    </row>
    <row r="537" spans="2:11" ht="25.5" x14ac:dyDescent="0.2">
      <c r="B537" s="105">
        <v>2</v>
      </c>
      <c r="C537" s="106">
        <v>45630</v>
      </c>
      <c r="D537" s="329" t="s">
        <v>577</v>
      </c>
      <c r="E537" s="323" t="s">
        <v>318</v>
      </c>
      <c r="F537" s="338" t="s">
        <v>514</v>
      </c>
      <c r="G537" s="110"/>
      <c r="H537" s="110">
        <v>4468800</v>
      </c>
      <c r="I537" s="130">
        <f>I535-H537</f>
        <v>198462197</v>
      </c>
    </row>
    <row r="538" spans="2:11" ht="25.5" x14ac:dyDescent="0.2">
      <c r="B538" s="105"/>
      <c r="C538" s="106"/>
      <c r="D538" s="329" t="s">
        <v>578</v>
      </c>
      <c r="E538" s="323" t="s">
        <v>358</v>
      </c>
      <c r="F538" s="338" t="s">
        <v>544</v>
      </c>
      <c r="G538" s="110"/>
      <c r="H538" s="110">
        <v>7361760</v>
      </c>
      <c r="I538" s="130">
        <f>I537-H538</f>
        <v>191100437</v>
      </c>
    </row>
    <row r="539" spans="2:11" ht="28.5" customHeight="1" x14ac:dyDescent="0.2">
      <c r="B539" s="105"/>
      <c r="C539" s="106"/>
      <c r="D539" s="329" t="s">
        <v>579</v>
      </c>
      <c r="E539" s="323" t="s">
        <v>309</v>
      </c>
      <c r="F539" s="338" t="s">
        <v>541</v>
      </c>
      <c r="G539" s="110"/>
      <c r="H539" s="110">
        <v>600000</v>
      </c>
      <c r="I539" s="130">
        <f>I538-H539</f>
        <v>190500437</v>
      </c>
    </row>
    <row r="540" spans="2:11" ht="25.5" x14ac:dyDescent="0.2">
      <c r="B540" s="105"/>
      <c r="C540" s="106"/>
      <c r="D540" s="329" t="s">
        <v>580</v>
      </c>
      <c r="E540" s="323" t="s">
        <v>318</v>
      </c>
      <c r="F540" s="338" t="s">
        <v>540</v>
      </c>
      <c r="G540" s="110"/>
      <c r="H540" s="110">
        <v>91200</v>
      </c>
      <c r="I540" s="130">
        <f>I539-H540</f>
        <v>190409237</v>
      </c>
    </row>
    <row r="541" spans="2:11" ht="51" x14ac:dyDescent="0.2">
      <c r="B541" s="105"/>
      <c r="C541" s="106"/>
      <c r="D541" s="329" t="s">
        <v>578</v>
      </c>
      <c r="E541" s="323" t="s">
        <v>298</v>
      </c>
      <c r="F541" s="338" t="s">
        <v>548</v>
      </c>
      <c r="G541" s="110"/>
      <c r="H541" s="110">
        <v>2050000</v>
      </c>
      <c r="I541" s="130">
        <f>I540-H541</f>
        <v>188359237</v>
      </c>
    </row>
    <row r="542" spans="2:11" ht="25.5" x14ac:dyDescent="0.2">
      <c r="B542" s="105"/>
      <c r="C542" s="106"/>
      <c r="D542" s="329" t="s">
        <v>581</v>
      </c>
      <c r="E542" s="323" t="s">
        <v>300</v>
      </c>
      <c r="F542" s="338" t="s">
        <v>542</v>
      </c>
      <c r="G542" s="110"/>
      <c r="H542" s="110">
        <v>105600</v>
      </c>
      <c r="I542" s="130">
        <f t="shared" ref="I542:I545" si="11">I541-H542</f>
        <v>188253637</v>
      </c>
      <c r="K542" s="421">
        <f>H541+H545+H546</f>
        <v>5250000</v>
      </c>
    </row>
    <row r="543" spans="2:11" ht="24" x14ac:dyDescent="0.2">
      <c r="B543" s="105"/>
      <c r="C543" s="106"/>
      <c r="D543" s="329" t="s">
        <v>581</v>
      </c>
      <c r="E543" s="323" t="s">
        <v>300</v>
      </c>
      <c r="F543" s="338" t="s">
        <v>539</v>
      </c>
      <c r="G543" s="110"/>
      <c r="H543" s="110">
        <v>5174400</v>
      </c>
      <c r="I543" s="130">
        <f t="shared" si="11"/>
        <v>183079237</v>
      </c>
    </row>
    <row r="544" spans="2:11" ht="25.5" x14ac:dyDescent="0.2">
      <c r="B544" s="105"/>
      <c r="C544" s="106"/>
      <c r="D544" s="329" t="s">
        <v>578</v>
      </c>
      <c r="E544" s="323" t="s">
        <v>358</v>
      </c>
      <c r="F544" s="338" t="s">
        <v>543</v>
      </c>
      <c r="G544" s="110"/>
      <c r="H544" s="110">
        <v>150240</v>
      </c>
      <c r="I544" s="130">
        <f t="shared" si="11"/>
        <v>182928997</v>
      </c>
    </row>
    <row r="545" spans="2:9" ht="53.25" customHeight="1" x14ac:dyDescent="0.2">
      <c r="B545" s="105"/>
      <c r="C545" s="106"/>
      <c r="D545" s="329" t="s">
        <v>578</v>
      </c>
      <c r="E545" s="323" t="s">
        <v>298</v>
      </c>
      <c r="F545" s="338" t="s">
        <v>549</v>
      </c>
      <c r="G545" s="110"/>
      <c r="H545" s="110">
        <v>2050000</v>
      </c>
      <c r="I545" s="130">
        <f t="shared" si="11"/>
        <v>180878997</v>
      </c>
    </row>
    <row r="546" spans="2:9" ht="38.25" x14ac:dyDescent="0.2">
      <c r="B546" s="105"/>
      <c r="C546" s="106"/>
      <c r="D546" s="329" t="s">
        <v>578</v>
      </c>
      <c r="E546" s="323" t="s">
        <v>290</v>
      </c>
      <c r="F546" s="338" t="s">
        <v>551</v>
      </c>
      <c r="G546" s="110"/>
      <c r="H546" s="110">
        <v>1150000</v>
      </c>
      <c r="I546" s="130">
        <f>I545-H546</f>
        <v>179728997</v>
      </c>
    </row>
    <row r="547" spans="2:9" ht="30.75" customHeight="1" x14ac:dyDescent="0.2">
      <c r="B547" s="105"/>
      <c r="C547" s="106"/>
      <c r="D547" s="329" t="s">
        <v>579</v>
      </c>
      <c r="E547" s="323" t="s">
        <v>306</v>
      </c>
      <c r="F547" s="338" t="s">
        <v>556</v>
      </c>
      <c r="G547" s="110"/>
      <c r="H547" s="110">
        <v>513000</v>
      </c>
      <c r="I547" s="130">
        <f>I546-H547</f>
        <v>179215997</v>
      </c>
    </row>
    <row r="548" spans="2:9" ht="41.25" customHeight="1" x14ac:dyDescent="0.2">
      <c r="B548" s="105"/>
      <c r="C548" s="106"/>
      <c r="D548" s="329" t="s">
        <v>579</v>
      </c>
      <c r="E548" s="323" t="s">
        <v>552</v>
      </c>
      <c r="F548" s="338" t="s">
        <v>553</v>
      </c>
      <c r="G548" s="110"/>
      <c r="H548" s="110">
        <v>513000</v>
      </c>
      <c r="I548" s="130">
        <f>I547-H548</f>
        <v>178702997</v>
      </c>
    </row>
    <row r="549" spans="2:9" ht="25.5" x14ac:dyDescent="0.2">
      <c r="B549" s="105"/>
      <c r="C549" s="106"/>
      <c r="D549" s="329" t="s">
        <v>579</v>
      </c>
      <c r="E549" s="323" t="s">
        <v>306</v>
      </c>
      <c r="F549" s="338" t="s">
        <v>554</v>
      </c>
      <c r="G549" s="110"/>
      <c r="H549" s="110">
        <v>12750000</v>
      </c>
      <c r="I549" s="130">
        <f>I548-H549</f>
        <v>165952997</v>
      </c>
    </row>
    <row r="550" spans="2:9" ht="29.25" customHeight="1" x14ac:dyDescent="0.2">
      <c r="B550" s="105"/>
      <c r="C550" s="106"/>
      <c r="D550" s="329" t="s">
        <v>578</v>
      </c>
      <c r="E550" s="323" t="s">
        <v>290</v>
      </c>
      <c r="F550" s="338" t="s">
        <v>493</v>
      </c>
      <c r="G550" s="110"/>
      <c r="H550" s="110">
        <v>38650000</v>
      </c>
      <c r="I550" s="130">
        <f t="shared" ref="I550:I552" si="12">I549-H550</f>
        <v>127302997</v>
      </c>
    </row>
    <row r="551" spans="2:9" ht="24" x14ac:dyDescent="0.2">
      <c r="B551" s="352"/>
      <c r="C551" s="353"/>
      <c r="D551" s="388" t="s">
        <v>579</v>
      </c>
      <c r="E551" s="355" t="s">
        <v>334</v>
      </c>
      <c r="F551" s="356" t="s">
        <v>497</v>
      </c>
      <c r="G551" s="357"/>
      <c r="H551" s="357">
        <v>5800000</v>
      </c>
      <c r="I551" s="362">
        <f t="shared" si="12"/>
        <v>121502997</v>
      </c>
    </row>
    <row r="552" spans="2:9" ht="31.5" customHeight="1" x14ac:dyDescent="0.2">
      <c r="B552" s="425"/>
      <c r="C552" s="426"/>
      <c r="D552" s="396" t="s">
        <v>578</v>
      </c>
      <c r="E552" s="349" t="s">
        <v>426</v>
      </c>
      <c r="F552" s="350" t="s">
        <v>495</v>
      </c>
      <c r="G552" s="427"/>
      <c r="H552" s="427">
        <v>4100000</v>
      </c>
      <c r="I552" s="428">
        <f t="shared" si="12"/>
        <v>117402997</v>
      </c>
    </row>
    <row r="553" spans="2:9" ht="25.5" x14ac:dyDescent="0.2">
      <c r="B553" s="414">
        <v>3</v>
      </c>
      <c r="C553" s="415">
        <v>45631</v>
      </c>
      <c r="D553" s="329" t="s">
        <v>578</v>
      </c>
      <c r="E553" s="418" t="s">
        <v>295</v>
      </c>
      <c r="F553" s="347" t="s">
        <v>560</v>
      </c>
      <c r="G553" s="416"/>
      <c r="H553" s="416">
        <v>225000</v>
      </c>
      <c r="I553" s="419">
        <f>I552-H553</f>
        <v>117177997</v>
      </c>
    </row>
    <row r="554" spans="2:9" ht="25.5" x14ac:dyDescent="0.2">
      <c r="B554" s="414"/>
      <c r="C554" s="415"/>
      <c r="D554" s="329" t="s">
        <v>578</v>
      </c>
      <c r="E554" s="379" t="s">
        <v>295</v>
      </c>
      <c r="F554" s="347" t="s">
        <v>561</v>
      </c>
      <c r="G554" s="380"/>
      <c r="H554" s="416">
        <v>525000</v>
      </c>
      <c r="I554" s="334">
        <f>I553-H554</f>
        <v>116652997</v>
      </c>
    </row>
    <row r="555" spans="2:9" ht="25.5" x14ac:dyDescent="0.2">
      <c r="B555" s="414"/>
      <c r="C555" s="415"/>
      <c r="D555" s="329" t="s">
        <v>578</v>
      </c>
      <c r="E555" s="379" t="s">
        <v>295</v>
      </c>
      <c r="F555" s="347" t="s">
        <v>562</v>
      </c>
      <c r="G555" s="380"/>
      <c r="H555" s="416">
        <v>2400000</v>
      </c>
      <c r="I555" s="334">
        <f t="shared" ref="I555:I581" si="13">I554-H555</f>
        <v>114252997</v>
      </c>
    </row>
    <row r="556" spans="2:9" ht="25.5" x14ac:dyDescent="0.2">
      <c r="B556" s="414"/>
      <c r="C556" s="415"/>
      <c r="D556" s="329" t="s">
        <v>578</v>
      </c>
      <c r="E556" s="379" t="s">
        <v>295</v>
      </c>
      <c r="F556" s="347" t="s">
        <v>559</v>
      </c>
      <c r="G556" s="380"/>
      <c r="H556" s="416">
        <v>5000000</v>
      </c>
      <c r="I556" s="334">
        <f t="shared" si="13"/>
        <v>109252997</v>
      </c>
    </row>
    <row r="557" spans="2:9" ht="25.5" x14ac:dyDescent="0.2">
      <c r="B557" s="414"/>
      <c r="C557" s="415"/>
      <c r="D557" s="329" t="s">
        <v>579</v>
      </c>
      <c r="E557" s="371" t="s">
        <v>310</v>
      </c>
      <c r="F557" s="338" t="s">
        <v>558</v>
      </c>
      <c r="G557" s="380"/>
      <c r="H557" s="416">
        <v>1020000</v>
      </c>
      <c r="I557" s="334">
        <f t="shared" si="13"/>
        <v>108232997</v>
      </c>
    </row>
    <row r="558" spans="2:9" ht="25.5" x14ac:dyDescent="0.2">
      <c r="B558" s="414"/>
      <c r="C558" s="415"/>
      <c r="D558" s="329" t="s">
        <v>578</v>
      </c>
      <c r="E558" s="378" t="s">
        <v>349</v>
      </c>
      <c r="F558" s="338" t="s">
        <v>550</v>
      </c>
      <c r="G558" s="380"/>
      <c r="H558" s="416">
        <v>6650000</v>
      </c>
      <c r="I558" s="334">
        <f t="shared" si="13"/>
        <v>101582997</v>
      </c>
    </row>
    <row r="559" spans="2:9" ht="38.25" x14ac:dyDescent="0.2">
      <c r="B559" s="414"/>
      <c r="C559" s="415"/>
      <c r="D559" s="329" t="s">
        <v>579</v>
      </c>
      <c r="E559" s="379" t="s">
        <v>552</v>
      </c>
      <c r="F559" s="338" t="s">
        <v>557</v>
      </c>
      <c r="G559" s="380"/>
      <c r="H559" s="416">
        <v>2687000</v>
      </c>
      <c r="I559" s="334">
        <f t="shared" si="13"/>
        <v>98895997</v>
      </c>
    </row>
    <row r="560" spans="2:9" ht="25.5" x14ac:dyDescent="0.2">
      <c r="B560" s="414"/>
      <c r="C560" s="415"/>
      <c r="D560" s="329" t="s">
        <v>579</v>
      </c>
      <c r="E560" s="371" t="s">
        <v>310</v>
      </c>
      <c r="F560" s="338" t="s">
        <v>558</v>
      </c>
      <c r="G560" s="380"/>
      <c r="H560" s="416">
        <v>867000</v>
      </c>
      <c r="I560" s="334">
        <f t="shared" si="13"/>
        <v>98028997</v>
      </c>
    </row>
    <row r="561" spans="2:12" ht="30.75" customHeight="1" x14ac:dyDescent="0.2">
      <c r="B561" s="414">
        <v>4</v>
      </c>
      <c r="C561" s="415">
        <v>45636</v>
      </c>
      <c r="D561" s="329" t="s">
        <v>582</v>
      </c>
      <c r="E561" s="371" t="s">
        <v>597</v>
      </c>
      <c r="F561" s="347" t="s">
        <v>601</v>
      </c>
      <c r="G561" s="380"/>
      <c r="H561" s="416">
        <v>523489</v>
      </c>
      <c r="I561" s="334">
        <f t="shared" si="13"/>
        <v>97505508</v>
      </c>
      <c r="L561" s="416">
        <v>313587</v>
      </c>
    </row>
    <row r="562" spans="2:12" ht="27" customHeight="1" x14ac:dyDescent="0.2">
      <c r="B562" s="414"/>
      <c r="C562" s="415"/>
      <c r="D562" s="329"/>
      <c r="E562" s="371" t="s">
        <v>596</v>
      </c>
      <c r="F562" s="347" t="s">
        <v>602</v>
      </c>
      <c r="G562" s="380"/>
      <c r="H562" s="416"/>
      <c r="I562" s="334">
        <f>I561-H562</f>
        <v>97505508</v>
      </c>
      <c r="K562" s="431">
        <f>SUM(H561:H562)</f>
        <v>523489</v>
      </c>
      <c r="L562" s="416">
        <v>209902</v>
      </c>
    </row>
    <row r="563" spans="2:12" ht="24" x14ac:dyDescent="0.2">
      <c r="B563" s="414"/>
      <c r="C563" s="415"/>
      <c r="D563" s="329" t="s">
        <v>582</v>
      </c>
      <c r="E563" s="323" t="s">
        <v>300</v>
      </c>
      <c r="F563" s="338" t="s">
        <v>563</v>
      </c>
      <c r="G563" s="380"/>
      <c r="H563" s="416">
        <v>1646400</v>
      </c>
      <c r="I563" s="334">
        <f>I562-H563</f>
        <v>95859108</v>
      </c>
    </row>
    <row r="564" spans="2:12" ht="26.25" customHeight="1" x14ac:dyDescent="0.2">
      <c r="B564" s="414"/>
      <c r="C564" s="415"/>
      <c r="D564" s="329" t="s">
        <v>582</v>
      </c>
      <c r="E564" s="323" t="s">
        <v>300</v>
      </c>
      <c r="F564" s="338" t="s">
        <v>564</v>
      </c>
      <c r="G564" s="380"/>
      <c r="H564" s="416">
        <v>33600</v>
      </c>
      <c r="I564" s="334">
        <f t="shared" si="13"/>
        <v>95825508</v>
      </c>
    </row>
    <row r="565" spans="2:12" ht="24" x14ac:dyDescent="0.2">
      <c r="B565" s="414"/>
      <c r="C565" s="415"/>
      <c r="D565" s="329" t="s">
        <v>582</v>
      </c>
      <c r="E565" s="371" t="s">
        <v>597</v>
      </c>
      <c r="F565" s="347" t="s">
        <v>603</v>
      </c>
      <c r="G565" s="380"/>
      <c r="H565" s="416">
        <v>694455</v>
      </c>
      <c r="I565" s="334">
        <f>I564-H565</f>
        <v>95131053</v>
      </c>
      <c r="L565" s="416">
        <v>479170</v>
      </c>
    </row>
    <row r="566" spans="2:12" ht="27.75" customHeight="1" x14ac:dyDescent="0.2">
      <c r="B566" s="414"/>
      <c r="C566" s="415"/>
      <c r="D566" s="329"/>
      <c r="E566" s="371" t="s">
        <v>596</v>
      </c>
      <c r="F566" s="347" t="s">
        <v>604</v>
      </c>
      <c r="G566" s="380"/>
      <c r="H566" s="416"/>
      <c r="I566" s="334">
        <f>I565-H566</f>
        <v>95131053</v>
      </c>
      <c r="K566" s="431">
        <f>SUM(H565:H566)</f>
        <v>694455</v>
      </c>
      <c r="L566" s="416">
        <v>215285</v>
      </c>
    </row>
    <row r="567" spans="2:12" ht="25.5" x14ac:dyDescent="0.2">
      <c r="B567" s="414"/>
      <c r="C567" s="415"/>
      <c r="D567" s="329" t="s">
        <v>582</v>
      </c>
      <c r="E567" s="371" t="s">
        <v>527</v>
      </c>
      <c r="F567" s="347" t="s">
        <v>565</v>
      </c>
      <c r="G567" s="380"/>
      <c r="H567" s="416">
        <v>1289351</v>
      </c>
      <c r="I567" s="334">
        <f>I566-H567</f>
        <v>93841702</v>
      </c>
    </row>
    <row r="568" spans="2:12" ht="24" x14ac:dyDescent="0.2">
      <c r="B568" s="414"/>
      <c r="C568" s="415"/>
      <c r="D568" s="329" t="s">
        <v>582</v>
      </c>
      <c r="E568" s="371" t="s">
        <v>527</v>
      </c>
      <c r="F568" s="347" t="s">
        <v>520</v>
      </c>
      <c r="G568" s="380"/>
      <c r="H568" s="416">
        <v>11579461</v>
      </c>
      <c r="I568" s="334">
        <f t="shared" si="13"/>
        <v>82262241</v>
      </c>
    </row>
    <row r="569" spans="2:12" ht="24" x14ac:dyDescent="0.2">
      <c r="B569" s="414"/>
      <c r="C569" s="415"/>
      <c r="D569" s="329" t="s">
        <v>582</v>
      </c>
      <c r="E569" s="371" t="s">
        <v>528</v>
      </c>
      <c r="F569" s="347" t="s">
        <v>521</v>
      </c>
      <c r="G569" s="380"/>
      <c r="H569" s="416">
        <v>8186186</v>
      </c>
      <c r="I569" s="419">
        <f t="shared" si="13"/>
        <v>74076055</v>
      </c>
    </row>
    <row r="570" spans="2:12" ht="28.5" customHeight="1" x14ac:dyDescent="0.2">
      <c r="B570" s="100">
        <v>5</v>
      </c>
      <c r="C570" s="417">
        <v>45642</v>
      </c>
      <c r="D570" s="329" t="s">
        <v>582</v>
      </c>
      <c r="E570" s="323" t="s">
        <v>306</v>
      </c>
      <c r="F570" s="338" t="s">
        <v>571</v>
      </c>
      <c r="G570" s="110"/>
      <c r="H570" s="111">
        <v>50000</v>
      </c>
      <c r="I570" s="334">
        <f t="shared" si="13"/>
        <v>74026055</v>
      </c>
    </row>
    <row r="571" spans="2:12" ht="25.5" x14ac:dyDescent="0.2">
      <c r="B571" s="105"/>
      <c r="C571" s="415"/>
      <c r="D571" s="329" t="s">
        <v>583</v>
      </c>
      <c r="E571" s="323" t="s">
        <v>349</v>
      </c>
      <c r="F571" s="338" t="s">
        <v>567</v>
      </c>
      <c r="G571" s="110"/>
      <c r="H571" s="111">
        <v>1000000</v>
      </c>
      <c r="I571" s="334">
        <f t="shared" si="13"/>
        <v>73026055</v>
      </c>
    </row>
    <row r="572" spans="2:12" ht="25.5" x14ac:dyDescent="0.2">
      <c r="B572" s="105"/>
      <c r="C572" s="415"/>
      <c r="D572" s="329" t="s">
        <v>583</v>
      </c>
      <c r="E572" s="379" t="s">
        <v>295</v>
      </c>
      <c r="F572" s="347" t="s">
        <v>568</v>
      </c>
      <c r="G572" s="110"/>
      <c r="H572" s="111">
        <v>550000</v>
      </c>
      <c r="I572" s="334">
        <f t="shared" si="13"/>
        <v>72476055</v>
      </c>
    </row>
    <row r="573" spans="2:12" ht="25.5" x14ac:dyDescent="0.2">
      <c r="B573" s="105"/>
      <c r="C573" s="415"/>
      <c r="D573" s="329" t="s">
        <v>582</v>
      </c>
      <c r="E573" s="371" t="s">
        <v>310</v>
      </c>
      <c r="F573" s="338" t="s">
        <v>569</v>
      </c>
      <c r="G573" s="110"/>
      <c r="H573" s="111">
        <v>750000</v>
      </c>
      <c r="I573" s="334">
        <f t="shared" si="13"/>
        <v>71726055</v>
      </c>
    </row>
    <row r="574" spans="2:12" ht="28.5" customHeight="1" x14ac:dyDescent="0.2">
      <c r="B574" s="105"/>
      <c r="C574" s="415"/>
      <c r="D574" s="329" t="s">
        <v>583</v>
      </c>
      <c r="E574" s="323" t="s">
        <v>426</v>
      </c>
      <c r="F574" s="338" t="s">
        <v>495</v>
      </c>
      <c r="G574" s="110"/>
      <c r="H574" s="111">
        <v>1800000</v>
      </c>
      <c r="I574" s="334">
        <f t="shared" si="13"/>
        <v>69926055</v>
      </c>
    </row>
    <row r="575" spans="2:12" ht="29.25" customHeight="1" x14ac:dyDescent="0.2">
      <c r="B575" s="105"/>
      <c r="C575" s="415"/>
      <c r="D575" s="329" t="s">
        <v>582</v>
      </c>
      <c r="E575" s="323" t="s">
        <v>309</v>
      </c>
      <c r="F575" s="338" t="s">
        <v>570</v>
      </c>
      <c r="G575" s="110"/>
      <c r="H575" s="111">
        <v>2500000</v>
      </c>
      <c r="I575" s="334">
        <f t="shared" si="13"/>
        <v>67426055</v>
      </c>
    </row>
    <row r="576" spans="2:12" ht="25.5" x14ac:dyDescent="0.2">
      <c r="B576" s="105"/>
      <c r="C576" s="415"/>
      <c r="D576" s="329" t="s">
        <v>582</v>
      </c>
      <c r="E576" s="323" t="s">
        <v>306</v>
      </c>
      <c r="F576" s="338" t="s">
        <v>566</v>
      </c>
      <c r="G576" s="110"/>
      <c r="H576" s="111">
        <v>6100000</v>
      </c>
      <c r="I576" s="334">
        <f t="shared" si="13"/>
        <v>61326055</v>
      </c>
    </row>
    <row r="577" spans="2:9" ht="25.5" x14ac:dyDescent="0.2">
      <c r="B577" s="105"/>
      <c r="C577" s="415"/>
      <c r="D577" s="329" t="s">
        <v>583</v>
      </c>
      <c r="E577" s="323" t="s">
        <v>349</v>
      </c>
      <c r="F577" s="338" t="s">
        <v>572</v>
      </c>
      <c r="G577" s="110"/>
      <c r="H577" s="111">
        <v>1350000</v>
      </c>
      <c r="I577" s="334">
        <f t="shared" si="13"/>
        <v>59976055</v>
      </c>
    </row>
    <row r="578" spans="2:9" ht="42" customHeight="1" x14ac:dyDescent="0.2">
      <c r="B578" s="352"/>
      <c r="C578" s="353"/>
      <c r="D578" s="388" t="s">
        <v>583</v>
      </c>
      <c r="E578" s="355" t="s">
        <v>290</v>
      </c>
      <c r="F578" s="356" t="s">
        <v>573</v>
      </c>
      <c r="G578" s="357"/>
      <c r="H578" s="361">
        <v>22000000</v>
      </c>
      <c r="I578" s="362">
        <f t="shared" si="13"/>
        <v>37976055</v>
      </c>
    </row>
    <row r="579" spans="2:9" ht="30.75" customHeight="1" x14ac:dyDescent="0.2">
      <c r="B579" s="100"/>
      <c r="C579" s="426"/>
      <c r="D579" s="396" t="s">
        <v>583</v>
      </c>
      <c r="E579" s="429" t="s">
        <v>295</v>
      </c>
      <c r="F579" s="430" t="s">
        <v>574</v>
      </c>
      <c r="G579" s="103"/>
      <c r="H579" s="104">
        <v>4550000</v>
      </c>
      <c r="I579" s="428">
        <f t="shared" si="13"/>
        <v>33426055</v>
      </c>
    </row>
    <row r="580" spans="2:9" ht="24" x14ac:dyDescent="0.2">
      <c r="B580" s="105"/>
      <c r="C580" s="415"/>
      <c r="D580" s="329" t="s">
        <v>582</v>
      </c>
      <c r="E580" s="323" t="s">
        <v>334</v>
      </c>
      <c r="F580" s="338" t="s">
        <v>575</v>
      </c>
      <c r="G580" s="110"/>
      <c r="H580" s="111">
        <v>500000</v>
      </c>
      <c r="I580" s="334">
        <f t="shared" si="13"/>
        <v>32926055</v>
      </c>
    </row>
    <row r="581" spans="2:9" ht="25.5" x14ac:dyDescent="0.2">
      <c r="B581" s="105"/>
      <c r="C581" s="415"/>
      <c r="D581" s="329" t="s">
        <v>583</v>
      </c>
      <c r="E581" s="379" t="s">
        <v>295</v>
      </c>
      <c r="F581" s="347" t="s">
        <v>568</v>
      </c>
      <c r="G581" s="110"/>
      <c r="H581" s="111">
        <v>150000</v>
      </c>
      <c r="I581" s="334">
        <f t="shared" si="13"/>
        <v>32776055</v>
      </c>
    </row>
    <row r="582" spans="2:9" ht="25.5" x14ac:dyDescent="0.2">
      <c r="B582" s="105">
        <v>6</v>
      </c>
      <c r="C582" s="415" t="s">
        <v>590</v>
      </c>
      <c r="D582" s="289" t="s">
        <v>546</v>
      </c>
      <c r="E582" s="379"/>
      <c r="F582" s="338" t="s">
        <v>593</v>
      </c>
      <c r="G582" s="110">
        <v>114535</v>
      </c>
      <c r="H582" s="111"/>
      <c r="I582" s="334">
        <f>I581-G582</f>
        <v>32661520</v>
      </c>
    </row>
    <row r="583" spans="2:9" x14ac:dyDescent="0.2">
      <c r="B583" s="105">
        <v>7</v>
      </c>
      <c r="C583" s="415" t="s">
        <v>588</v>
      </c>
      <c r="D583" s="289" t="s">
        <v>589</v>
      </c>
      <c r="E583" s="379"/>
      <c r="F583" s="341" t="s">
        <v>14</v>
      </c>
      <c r="G583" s="110">
        <v>38759</v>
      </c>
      <c r="H583" s="111"/>
      <c r="I583" s="334">
        <f>I582+G583</f>
        <v>32700279</v>
      </c>
    </row>
    <row r="584" spans="2:9" x14ac:dyDescent="0.2">
      <c r="B584" s="105"/>
      <c r="C584" s="415"/>
      <c r="D584" s="329"/>
      <c r="E584" s="379"/>
      <c r="F584" s="347" t="s">
        <v>592</v>
      </c>
      <c r="G584" s="110">
        <v>38759</v>
      </c>
      <c r="H584" s="111"/>
      <c r="I584" s="334">
        <f>I583-G584</f>
        <v>32661520</v>
      </c>
    </row>
    <row r="585" spans="2:9" x14ac:dyDescent="0.2">
      <c r="B585" s="105">
        <v>8</v>
      </c>
      <c r="C585" s="106">
        <v>45656</v>
      </c>
      <c r="D585" s="289" t="s">
        <v>591</v>
      </c>
      <c r="E585" s="108"/>
      <c r="F585" s="341"/>
      <c r="G585" s="110">
        <v>40275</v>
      </c>
      <c r="H585" s="111"/>
      <c r="I585" s="130">
        <f>I584+G585</f>
        <v>32701795</v>
      </c>
    </row>
    <row r="586" spans="2:9" x14ac:dyDescent="0.2">
      <c r="B586" s="105"/>
      <c r="C586" s="106" t="s">
        <v>17</v>
      </c>
      <c r="D586" s="289"/>
      <c r="E586" s="108"/>
      <c r="F586" s="341"/>
      <c r="G586" s="110">
        <v>40275</v>
      </c>
      <c r="H586" s="111"/>
      <c r="I586" s="130">
        <f>I585-G586</f>
        <v>32661520</v>
      </c>
    </row>
    <row r="587" spans="2:9" ht="21" customHeight="1" x14ac:dyDescent="0.2">
      <c r="B587" s="435" t="s">
        <v>15</v>
      </c>
      <c r="C587" s="436"/>
      <c r="D587" s="436"/>
      <c r="E587" s="436"/>
      <c r="F587" s="436"/>
      <c r="G587" s="111">
        <f>G582</f>
        <v>114535</v>
      </c>
      <c r="H587" s="111">
        <f>SUM(H537:H581)</f>
        <v>170154942</v>
      </c>
      <c r="I587" s="131"/>
    </row>
    <row r="588" spans="2:9" ht="21" customHeight="1" thickBot="1" x14ac:dyDescent="0.25">
      <c r="B588" s="437" t="s">
        <v>16</v>
      </c>
      <c r="C588" s="438"/>
      <c r="D588" s="438"/>
      <c r="E588" s="438"/>
      <c r="F588" s="438"/>
      <c r="G588" s="119">
        <f>G535-G587</f>
        <v>202816462</v>
      </c>
      <c r="H588" s="119">
        <f>H534+H587</f>
        <v>170154942</v>
      </c>
      <c r="I588" s="133">
        <f>G588-H588</f>
        <v>32661520</v>
      </c>
    </row>
    <row r="589" spans="2:9" ht="15" x14ac:dyDescent="0.2">
      <c r="B589" s="120"/>
      <c r="C589" s="120"/>
      <c r="D589" s="120"/>
      <c r="E589" s="120" t="s">
        <v>17</v>
      </c>
      <c r="F589" s="120"/>
      <c r="G589" s="121"/>
      <c r="H589" s="121"/>
      <c r="I589" s="121"/>
    </row>
    <row r="590" spans="2:9" ht="15" x14ac:dyDescent="0.2">
      <c r="B590" s="120"/>
      <c r="C590" s="120"/>
      <c r="D590" s="120"/>
      <c r="E590" s="120"/>
      <c r="F590" s="120"/>
      <c r="G590" s="121"/>
      <c r="H590" s="121"/>
      <c r="I590" s="121"/>
    </row>
    <row r="591" spans="2:9" x14ac:dyDescent="0.2">
      <c r="B591" s="49"/>
      <c r="C591" s="49" t="s">
        <v>545</v>
      </c>
      <c r="D591" s="49"/>
      <c r="E591" s="49"/>
      <c r="F591" s="49"/>
      <c r="G591" s="49"/>
      <c r="H591" s="49"/>
      <c r="I591" s="49"/>
    </row>
    <row r="592" spans="2:9" x14ac:dyDescent="0.2">
      <c r="B592" s="49"/>
      <c r="C592" s="49" t="s">
        <v>19</v>
      </c>
      <c r="D592" s="49"/>
      <c r="E592" s="122">
        <f>I588</f>
        <v>32661520</v>
      </c>
      <c r="F592" s="123"/>
      <c r="G592" s="49"/>
      <c r="H592" s="122"/>
      <c r="I592" s="122"/>
    </row>
    <row r="593" spans="2:9" x14ac:dyDescent="0.2">
      <c r="B593" s="49"/>
      <c r="C593" s="49" t="s">
        <v>20</v>
      </c>
      <c r="D593" s="49"/>
      <c r="E593" s="49"/>
      <c r="F593" s="123"/>
      <c r="G593" s="49"/>
      <c r="H593" s="49"/>
      <c r="I593" s="49"/>
    </row>
    <row r="594" spans="2:9" x14ac:dyDescent="0.2">
      <c r="B594" s="49"/>
      <c r="C594" s="49" t="s">
        <v>21</v>
      </c>
      <c r="D594" s="49"/>
      <c r="E594" s="122">
        <v>0</v>
      </c>
      <c r="F594" s="123"/>
      <c r="G594" s="122"/>
      <c r="H594" s="49"/>
      <c r="I594" s="49"/>
    </row>
    <row r="595" spans="2:9" x14ac:dyDescent="0.2">
      <c r="B595" s="49"/>
      <c r="C595" s="49" t="s">
        <v>22</v>
      </c>
      <c r="D595" s="49"/>
      <c r="E595" s="122">
        <f>SUM(E592:E594)</f>
        <v>32661520</v>
      </c>
      <c r="F595" s="123"/>
      <c r="G595" s="122"/>
      <c r="H595" s="122"/>
      <c r="I595" s="49"/>
    </row>
    <row r="596" spans="2:9" x14ac:dyDescent="0.2">
      <c r="B596" s="49"/>
      <c r="C596" s="49"/>
      <c r="D596" s="49"/>
      <c r="E596" s="49"/>
      <c r="F596" s="123"/>
      <c r="G596" s="49"/>
      <c r="H596" s="49"/>
      <c r="I596" s="49"/>
    </row>
    <row r="597" spans="2:9" x14ac:dyDescent="0.2">
      <c r="B597" s="49"/>
      <c r="C597" s="49"/>
      <c r="D597" s="49"/>
      <c r="E597" s="49"/>
      <c r="F597" s="123"/>
      <c r="G597" s="49"/>
      <c r="H597" s="49"/>
      <c r="I597" s="49"/>
    </row>
    <row r="598" spans="2:9" x14ac:dyDescent="0.2">
      <c r="B598" s="49"/>
      <c r="C598" s="49"/>
      <c r="D598" s="49"/>
      <c r="E598" s="49"/>
      <c r="F598" s="123"/>
      <c r="G598" s="49"/>
      <c r="H598" s="49"/>
      <c r="I598" s="49"/>
    </row>
    <row r="599" spans="2:9" x14ac:dyDescent="0.2">
      <c r="B599" s="49"/>
      <c r="C599" s="48"/>
      <c r="D599" s="48" t="s">
        <v>23</v>
      </c>
      <c r="E599" s="48"/>
      <c r="F599" s="49"/>
      <c r="G599" s="432" t="s">
        <v>547</v>
      </c>
      <c r="H599" s="432"/>
      <c r="I599" s="432"/>
    </row>
    <row r="600" spans="2:9" x14ac:dyDescent="0.2">
      <c r="B600" s="49"/>
      <c r="C600" s="48"/>
      <c r="D600" s="48" t="s">
        <v>191</v>
      </c>
      <c r="E600" s="48"/>
      <c r="F600" s="49"/>
      <c r="G600" s="432" t="s">
        <v>26</v>
      </c>
      <c r="H600" s="432"/>
      <c r="I600" s="432"/>
    </row>
    <row r="601" spans="2:9" x14ac:dyDescent="0.2">
      <c r="B601" s="49"/>
      <c r="C601" s="48"/>
      <c r="D601" s="48"/>
      <c r="E601" s="48"/>
      <c r="F601" s="49"/>
      <c r="G601" s="49"/>
      <c r="H601" s="49"/>
      <c r="I601" s="49"/>
    </row>
    <row r="602" spans="2:9" x14ac:dyDescent="0.2">
      <c r="B602" s="49"/>
      <c r="C602" s="48"/>
      <c r="D602" s="48"/>
      <c r="E602" s="48"/>
      <c r="F602" s="49"/>
      <c r="G602" s="49"/>
      <c r="H602" s="49"/>
      <c r="I602" s="49"/>
    </row>
    <row r="603" spans="2:9" x14ac:dyDescent="0.2">
      <c r="B603" s="49"/>
      <c r="C603" s="48"/>
      <c r="D603" s="48"/>
      <c r="E603" s="48"/>
      <c r="F603" s="49"/>
      <c r="G603" s="49"/>
      <c r="H603" s="49"/>
      <c r="I603" s="49"/>
    </row>
    <row r="604" spans="2:9" x14ac:dyDescent="0.2">
      <c r="B604" s="49"/>
      <c r="C604" s="48"/>
      <c r="D604" s="48"/>
      <c r="E604" s="48"/>
      <c r="F604" s="49"/>
      <c r="G604" s="49"/>
      <c r="H604" s="49"/>
      <c r="I604" s="122"/>
    </row>
    <row r="605" spans="2:9" ht="15" x14ac:dyDescent="0.2">
      <c r="B605" s="49"/>
      <c r="C605" s="124"/>
      <c r="D605" s="137" t="s">
        <v>185</v>
      </c>
      <c r="E605" s="124"/>
      <c r="F605" s="48"/>
      <c r="G605" s="433" t="s">
        <v>192</v>
      </c>
      <c r="H605" s="433"/>
      <c r="I605" s="433"/>
    </row>
    <row r="606" spans="2:9" ht="15" x14ac:dyDescent="0.2">
      <c r="B606" s="49"/>
      <c r="C606" s="125"/>
      <c r="D606" s="367" t="s">
        <v>377</v>
      </c>
      <c r="E606" s="125"/>
      <c r="F606" s="48"/>
      <c r="G606" s="432" t="s">
        <v>193</v>
      </c>
      <c r="H606" s="432"/>
      <c r="I606" s="432"/>
    </row>
  </sheetData>
  <mergeCells count="97">
    <mergeCell ref="G510:I510"/>
    <mergeCell ref="G515:I515"/>
    <mergeCell ref="G516:I516"/>
    <mergeCell ref="B461:I461"/>
    <mergeCell ref="B462:I462"/>
    <mergeCell ref="B497:F497"/>
    <mergeCell ref="B498:F498"/>
    <mergeCell ref="G509:I509"/>
    <mergeCell ref="G413:I413"/>
    <mergeCell ref="G416:I416"/>
    <mergeCell ref="G417:I417"/>
    <mergeCell ref="K385:P385"/>
    <mergeCell ref="B378:I378"/>
    <mergeCell ref="B379:I379"/>
    <mergeCell ref="B403:F403"/>
    <mergeCell ref="B404:F404"/>
    <mergeCell ref="G412:I412"/>
    <mergeCell ref="G363:I363"/>
    <mergeCell ref="G367:I367"/>
    <mergeCell ref="G368:I368"/>
    <mergeCell ref="B301:I301"/>
    <mergeCell ref="B302:I302"/>
    <mergeCell ref="B353:F353"/>
    <mergeCell ref="B354:F354"/>
    <mergeCell ref="G362:I362"/>
    <mergeCell ref="G103:I103"/>
    <mergeCell ref="G107:I107"/>
    <mergeCell ref="G108:I108"/>
    <mergeCell ref="B75:I75"/>
    <mergeCell ref="B76:I76"/>
    <mergeCell ref="B93:F93"/>
    <mergeCell ref="B94:F94"/>
    <mergeCell ref="G102:I102"/>
    <mergeCell ref="G71:I71"/>
    <mergeCell ref="B56:F56"/>
    <mergeCell ref="B57:F57"/>
    <mergeCell ref="G65:I65"/>
    <mergeCell ref="G66:I66"/>
    <mergeCell ref="G70:I70"/>
    <mergeCell ref="G29:I29"/>
    <mergeCell ref="G33:I33"/>
    <mergeCell ref="G34:I34"/>
    <mergeCell ref="B39:I39"/>
    <mergeCell ref="B40:I40"/>
    <mergeCell ref="B2:I2"/>
    <mergeCell ref="B3:I3"/>
    <mergeCell ref="B19:F19"/>
    <mergeCell ref="B20:F20"/>
    <mergeCell ref="G28:I28"/>
    <mergeCell ref="G142:I142"/>
    <mergeCell ref="G146:I146"/>
    <mergeCell ref="G147:I147"/>
    <mergeCell ref="B114:I114"/>
    <mergeCell ref="B115:I115"/>
    <mergeCell ref="B132:F132"/>
    <mergeCell ref="B133:F133"/>
    <mergeCell ref="G141:I141"/>
    <mergeCell ref="G204:I204"/>
    <mergeCell ref="G208:I208"/>
    <mergeCell ref="G209:I209"/>
    <mergeCell ref="B151:I151"/>
    <mergeCell ref="B152:I152"/>
    <mergeCell ref="B194:F194"/>
    <mergeCell ref="B195:F195"/>
    <mergeCell ref="G203:I203"/>
    <mergeCell ref="G249:I249"/>
    <mergeCell ref="G253:I253"/>
    <mergeCell ref="G254:I254"/>
    <mergeCell ref="B213:I213"/>
    <mergeCell ref="B214:I214"/>
    <mergeCell ref="B239:F239"/>
    <mergeCell ref="B240:F240"/>
    <mergeCell ref="G248:I248"/>
    <mergeCell ref="G292:I292"/>
    <mergeCell ref="G296:I296"/>
    <mergeCell ref="G297:I297"/>
    <mergeCell ref="B258:I258"/>
    <mergeCell ref="B259:I259"/>
    <mergeCell ref="B282:F282"/>
    <mergeCell ref="B283:F283"/>
    <mergeCell ref="G291:I291"/>
    <mergeCell ref="G451:I451"/>
    <mergeCell ref="G454:I454"/>
    <mergeCell ref="G455:I455"/>
    <mergeCell ref="B419:I419"/>
    <mergeCell ref="B420:I420"/>
    <mergeCell ref="B441:F441"/>
    <mergeCell ref="B442:F442"/>
    <mergeCell ref="G450:I450"/>
    <mergeCell ref="G600:I600"/>
    <mergeCell ref="G605:I605"/>
    <mergeCell ref="G606:I606"/>
    <mergeCell ref="B525:I525"/>
    <mergeCell ref="B526:I526"/>
    <mergeCell ref="B587:F587"/>
    <mergeCell ref="B588:F588"/>
    <mergeCell ref="G599:I599"/>
  </mergeCells>
  <phoneticPr fontId="66" type="noConversion"/>
  <pageMargins left="0.83" right="0" top="0.34930555555555598" bottom="0" header="0.30972222222222201" footer="0"/>
  <pageSetup paperSize="5" scale="79" orientation="landscape" verticalDpi="360" r:id="rId1"/>
  <rowBreaks count="17" manualBreakCount="17">
    <brk id="37" min="1" max="8" man="1"/>
    <brk id="73" min="1" max="8" man="1"/>
    <brk id="112" min="1" max="8" man="1"/>
    <brk id="149" min="1" max="8" man="1"/>
    <brk id="211" min="1" max="8" man="1"/>
    <brk id="257" min="1" max="8" man="1"/>
    <brk id="299" min="1" max="8" man="1"/>
    <brk id="329" min="1" max="8" man="1"/>
    <brk id="346" min="1" max="8" man="1"/>
    <brk id="376" min="1" max="8" man="1"/>
    <brk id="418" min="1" max="8" man="1"/>
    <brk id="458" min="1" max="8" man="1"/>
    <brk id="493" min="1" max="8" man="1"/>
    <brk id="523" min="1" max="8" man="1"/>
    <brk id="551" min="1" max="8" man="1"/>
    <brk id="578" min="1" max="8" man="1"/>
    <brk id="608"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524"/>
  <sheetViews>
    <sheetView view="pageBreakPreview" topLeftCell="A490" zoomScale="110" zoomScaleNormal="100" zoomScaleSheetLayoutView="110" workbookViewId="0">
      <selection activeCell="E515" sqref="E515"/>
    </sheetView>
  </sheetViews>
  <sheetFormatPr defaultColWidth="9" defaultRowHeight="15" x14ac:dyDescent="0.25"/>
  <cols>
    <col min="1" max="1" width="3" style="46" customWidth="1"/>
    <col min="2" max="2" width="3.7109375" style="46" customWidth="1"/>
    <col min="3" max="3" width="47.5703125" style="46" customWidth="1"/>
    <col min="4" max="4" width="16.7109375" style="74" customWidth="1"/>
    <col min="5" max="5" width="34.140625" style="46" customWidth="1"/>
    <col min="6" max="6" width="55.42578125" style="46" customWidth="1"/>
    <col min="7" max="16384" width="9" style="46"/>
  </cols>
  <sheetData>
    <row r="2" spans="2:6" ht="18.75" x14ac:dyDescent="0.3">
      <c r="B2" s="440" t="s">
        <v>33</v>
      </c>
      <c r="C2" s="440"/>
      <c r="D2" s="441"/>
      <c r="E2" s="440"/>
      <c r="F2" s="440"/>
    </row>
    <row r="3" spans="2:6" ht="18.75" x14ac:dyDescent="0.3">
      <c r="B3" s="440" t="s">
        <v>34</v>
      </c>
      <c r="C3" s="440"/>
      <c r="D3" s="441"/>
      <c r="E3" s="440"/>
      <c r="F3" s="440"/>
    </row>
    <row r="4" spans="2:6" x14ac:dyDescent="0.25">
      <c r="B4" s="75"/>
      <c r="C4" s="75"/>
      <c r="D4" s="76"/>
      <c r="E4" s="75"/>
      <c r="F4" s="75"/>
    </row>
    <row r="5" spans="2:6" x14ac:dyDescent="0.25">
      <c r="B5" s="17">
        <v>1</v>
      </c>
      <c r="C5" s="17" t="s">
        <v>35</v>
      </c>
      <c r="D5" s="77" t="s">
        <v>194</v>
      </c>
      <c r="E5" s="17"/>
      <c r="F5" s="17"/>
    </row>
    <row r="6" spans="2:6" x14ac:dyDescent="0.25">
      <c r="B6" s="17">
        <v>2</v>
      </c>
      <c r="C6" s="17" t="s">
        <v>36</v>
      </c>
      <c r="D6" s="77" t="s">
        <v>195</v>
      </c>
      <c r="E6" s="17"/>
      <c r="F6" s="17"/>
    </row>
    <row r="7" spans="2:6" x14ac:dyDescent="0.25">
      <c r="B7" s="17">
        <v>3</v>
      </c>
      <c r="C7" s="17" t="s">
        <v>37</v>
      </c>
      <c r="D7" s="77" t="s">
        <v>38</v>
      </c>
      <c r="E7" s="17"/>
      <c r="F7" s="17"/>
    </row>
    <row r="8" spans="2:6" x14ac:dyDescent="0.25">
      <c r="B8" s="75"/>
      <c r="C8" s="17"/>
      <c r="D8" s="77"/>
      <c r="E8" s="17"/>
      <c r="F8" s="17"/>
    </row>
    <row r="9" spans="2:6" x14ac:dyDescent="0.25">
      <c r="C9" s="442" t="s">
        <v>39</v>
      </c>
      <c r="D9" s="443"/>
      <c r="E9" s="444"/>
      <c r="F9" s="444"/>
    </row>
    <row r="10" spans="2:6" x14ac:dyDescent="0.25">
      <c r="C10" s="444"/>
      <c r="D10" s="443"/>
      <c r="E10" s="444"/>
      <c r="F10" s="444"/>
    </row>
    <row r="11" spans="2:6" ht="14.25" customHeight="1" x14ac:dyDescent="0.25">
      <c r="C11" s="444"/>
      <c r="D11" s="443"/>
      <c r="E11" s="444"/>
      <c r="F11" s="444"/>
    </row>
    <row r="12" spans="2:6" x14ac:dyDescent="0.25">
      <c r="C12" s="17"/>
      <c r="D12" s="77"/>
      <c r="E12" s="17"/>
      <c r="F12" s="17"/>
    </row>
    <row r="13" spans="2:6" ht="18" customHeight="1" x14ac:dyDescent="0.25">
      <c r="C13" s="78" t="s">
        <v>40</v>
      </c>
      <c r="D13" s="79">
        <v>15926</v>
      </c>
      <c r="E13" s="80"/>
      <c r="F13" s="80"/>
    </row>
    <row r="14" spans="2:6" x14ac:dyDescent="0.25">
      <c r="C14" s="81" t="s">
        <v>41</v>
      </c>
      <c r="D14" s="82"/>
      <c r="E14" s="83"/>
      <c r="F14" s="83"/>
    </row>
    <row r="15" spans="2:6" x14ac:dyDescent="0.25">
      <c r="C15" s="84" t="s">
        <v>42</v>
      </c>
      <c r="D15" s="85">
        <v>0</v>
      </c>
      <c r="E15" s="86"/>
      <c r="F15" s="86"/>
    </row>
    <row r="16" spans="2:6" x14ac:dyDescent="0.25">
      <c r="C16" s="84" t="s">
        <v>43</v>
      </c>
      <c r="D16" s="85">
        <v>0</v>
      </c>
      <c r="E16" s="86"/>
      <c r="F16" s="86"/>
    </row>
    <row r="17" spans="3:6" x14ac:dyDescent="0.25">
      <c r="C17" s="84" t="s">
        <v>44</v>
      </c>
      <c r="D17" s="87">
        <v>0</v>
      </c>
      <c r="E17" s="88"/>
      <c r="F17" s="88"/>
    </row>
    <row r="18" spans="3:6" x14ac:dyDescent="0.25">
      <c r="C18" s="89" t="s">
        <v>45</v>
      </c>
      <c r="D18" s="79">
        <v>0</v>
      </c>
      <c r="E18" s="80"/>
      <c r="F18" s="80"/>
    </row>
    <row r="19" spans="3:6" x14ac:dyDescent="0.25">
      <c r="C19" s="81" t="s">
        <v>46</v>
      </c>
      <c r="D19" s="82"/>
      <c r="E19" s="83"/>
      <c r="F19" s="83"/>
    </row>
    <row r="20" spans="3:6" x14ac:dyDescent="0.25">
      <c r="C20" s="84" t="s">
        <v>47</v>
      </c>
      <c r="D20" s="85">
        <v>0</v>
      </c>
      <c r="E20" s="86"/>
      <c r="F20" s="86"/>
    </row>
    <row r="21" spans="3:6" x14ac:dyDescent="0.25">
      <c r="C21" s="89" t="s">
        <v>48</v>
      </c>
      <c r="D21" s="79">
        <v>0</v>
      </c>
      <c r="E21" s="80"/>
      <c r="F21" s="80"/>
    </row>
    <row r="22" spans="3:6" x14ac:dyDescent="0.25">
      <c r="C22" s="78" t="s">
        <v>49</v>
      </c>
      <c r="D22" s="79">
        <f>D13</f>
        <v>15926</v>
      </c>
      <c r="E22" s="80"/>
      <c r="F22" s="80"/>
    </row>
    <row r="23" spans="3:6" x14ac:dyDescent="0.25">
      <c r="C23" s="84" t="s">
        <v>50</v>
      </c>
      <c r="D23" s="82"/>
      <c r="E23" s="83"/>
      <c r="F23" s="83"/>
    </row>
    <row r="24" spans="3:6" x14ac:dyDescent="0.25">
      <c r="C24" s="84" t="s">
        <v>51</v>
      </c>
      <c r="D24" s="85">
        <v>0</v>
      </c>
      <c r="E24" s="86"/>
      <c r="F24" s="86"/>
    </row>
    <row r="25" spans="3:6" x14ac:dyDescent="0.25">
      <c r="C25" s="84" t="s">
        <v>52</v>
      </c>
      <c r="D25" s="85">
        <v>15926</v>
      </c>
      <c r="E25" s="86"/>
      <c r="F25" s="86"/>
    </row>
    <row r="26" spans="3:6" x14ac:dyDescent="0.25">
      <c r="C26" s="84"/>
      <c r="D26" s="85"/>
      <c r="E26" s="86"/>
      <c r="F26" s="86"/>
    </row>
    <row r="27" spans="3:6" ht="54.95" customHeight="1" x14ac:dyDescent="0.25">
      <c r="C27" s="442" t="s">
        <v>196</v>
      </c>
      <c r="D27" s="448"/>
      <c r="E27" s="442"/>
      <c r="F27" s="442"/>
    </row>
    <row r="28" spans="3:6" x14ac:dyDescent="0.25">
      <c r="C28" s="449" t="s">
        <v>53</v>
      </c>
      <c r="D28" s="448"/>
      <c r="E28" s="449"/>
      <c r="F28" s="69"/>
    </row>
    <row r="29" spans="3:6" x14ac:dyDescent="0.25">
      <c r="C29" s="73"/>
      <c r="D29" s="85"/>
      <c r="E29" s="73"/>
      <c r="F29" s="69"/>
    </row>
    <row r="30" spans="3:6" x14ac:dyDescent="0.25">
      <c r="C30" s="73"/>
      <c r="D30" s="85"/>
      <c r="E30" s="73"/>
      <c r="F30" s="69"/>
    </row>
    <row r="31" spans="3:6" x14ac:dyDescent="0.25">
      <c r="C31" s="17"/>
      <c r="D31" s="77"/>
      <c r="E31" s="19" t="s">
        <v>54</v>
      </c>
      <c r="F31" s="19"/>
    </row>
    <row r="32" spans="3:6" x14ac:dyDescent="0.25">
      <c r="C32" s="17"/>
      <c r="D32" s="77"/>
      <c r="E32" s="16" t="s">
        <v>25</v>
      </c>
      <c r="F32" s="16"/>
    </row>
    <row r="33" spans="2:7" x14ac:dyDescent="0.25">
      <c r="C33" s="17"/>
      <c r="D33" s="77"/>
      <c r="E33" s="16"/>
      <c r="F33" s="16"/>
    </row>
    <row r="34" spans="2:7" x14ac:dyDescent="0.25">
      <c r="C34" s="17"/>
      <c r="D34" s="77"/>
      <c r="E34" s="16"/>
      <c r="F34" s="16"/>
    </row>
    <row r="35" spans="2:7" x14ac:dyDescent="0.25">
      <c r="C35" s="17"/>
      <c r="D35" s="77"/>
      <c r="E35" s="16"/>
      <c r="F35" s="16"/>
    </row>
    <row r="36" spans="2:7" x14ac:dyDescent="0.25">
      <c r="C36" s="17"/>
      <c r="D36" s="77"/>
      <c r="E36" s="16"/>
      <c r="F36" s="16"/>
    </row>
    <row r="37" spans="2:7" x14ac:dyDescent="0.25">
      <c r="C37" s="17"/>
      <c r="D37" s="77"/>
      <c r="E37" s="18" t="s">
        <v>185</v>
      </c>
      <c r="F37" s="139"/>
      <c r="G37" s="139"/>
    </row>
    <row r="38" spans="2:7" x14ac:dyDescent="0.25">
      <c r="C38" s="17"/>
      <c r="D38" s="77"/>
      <c r="E38" s="19" t="s">
        <v>186</v>
      </c>
      <c r="F38" s="17"/>
      <c r="G38" s="17"/>
    </row>
    <row r="42" spans="2:7" ht="18.75" x14ac:dyDescent="0.3">
      <c r="B42" s="440" t="s">
        <v>33</v>
      </c>
      <c r="C42" s="440"/>
      <c r="D42" s="441"/>
      <c r="E42" s="440"/>
      <c r="F42" s="440"/>
    </row>
    <row r="43" spans="2:7" ht="18.75" x14ac:dyDescent="0.3">
      <c r="B43" s="440" t="s">
        <v>55</v>
      </c>
      <c r="C43" s="440"/>
      <c r="D43" s="441"/>
      <c r="E43" s="440"/>
      <c r="F43" s="440"/>
    </row>
    <row r="44" spans="2:7" x14ac:dyDescent="0.25">
      <c r="B44" s="75"/>
      <c r="C44" s="75"/>
      <c r="D44" s="76"/>
      <c r="E44" s="75"/>
      <c r="F44" s="75"/>
    </row>
    <row r="45" spans="2:7" x14ac:dyDescent="0.25">
      <c r="B45" s="17">
        <v>1</v>
      </c>
      <c r="C45" s="17" t="s">
        <v>35</v>
      </c>
      <c r="D45" s="77" t="s">
        <v>194</v>
      </c>
      <c r="E45" s="17"/>
      <c r="F45" s="17"/>
    </row>
    <row r="46" spans="2:7" x14ac:dyDescent="0.25">
      <c r="B46" s="17">
        <v>2</v>
      </c>
      <c r="C46" s="17" t="s">
        <v>36</v>
      </c>
      <c r="D46" s="77" t="s">
        <v>195</v>
      </c>
      <c r="E46" s="17"/>
      <c r="F46" s="17"/>
    </row>
    <row r="47" spans="2:7" x14ac:dyDescent="0.25">
      <c r="B47" s="17">
        <v>3</v>
      </c>
      <c r="C47" s="17" t="s">
        <v>37</v>
      </c>
      <c r="D47" s="77" t="s">
        <v>38</v>
      </c>
      <c r="E47" s="17"/>
      <c r="F47" s="17"/>
    </row>
    <row r="48" spans="2:7" x14ac:dyDescent="0.25">
      <c r="B48" s="75"/>
      <c r="C48" s="17"/>
      <c r="D48" s="77"/>
      <c r="E48" s="17"/>
      <c r="F48" s="17"/>
    </row>
    <row r="49" spans="3:6" x14ac:dyDescent="0.25">
      <c r="C49" s="442" t="s">
        <v>56</v>
      </c>
      <c r="D49" s="443"/>
      <c r="E49" s="444"/>
      <c r="F49" s="444"/>
    </row>
    <row r="50" spans="3:6" x14ac:dyDescent="0.25">
      <c r="C50" s="444"/>
      <c r="D50" s="443"/>
      <c r="E50" s="444"/>
      <c r="F50" s="444"/>
    </row>
    <row r="51" spans="3:6" x14ac:dyDescent="0.25">
      <c r="C51" s="444"/>
      <c r="D51" s="443"/>
      <c r="E51" s="444"/>
      <c r="F51" s="444"/>
    </row>
    <row r="52" spans="3:6" x14ac:dyDescent="0.25">
      <c r="C52" s="17"/>
      <c r="D52" s="77"/>
      <c r="E52" s="17"/>
      <c r="F52" s="17"/>
    </row>
    <row r="53" spans="3:6" x14ac:dyDescent="0.25">
      <c r="C53" s="78" t="s">
        <v>40</v>
      </c>
      <c r="D53" s="79">
        <v>15926</v>
      </c>
      <c r="E53" s="90"/>
      <c r="F53" s="90"/>
    </row>
    <row r="54" spans="3:6" x14ac:dyDescent="0.25">
      <c r="C54" s="81" t="s">
        <v>41</v>
      </c>
      <c r="D54" s="82"/>
      <c r="E54" s="445"/>
      <c r="F54" s="445"/>
    </row>
    <row r="55" spans="3:6" x14ac:dyDescent="0.25">
      <c r="C55" s="84" t="s">
        <v>42</v>
      </c>
      <c r="D55" s="85">
        <v>0</v>
      </c>
      <c r="E55" s="446" t="s">
        <v>57</v>
      </c>
      <c r="F55" s="446"/>
    </row>
    <row r="56" spans="3:6" x14ac:dyDescent="0.25">
      <c r="C56" s="84" t="s">
        <v>43</v>
      </c>
      <c r="D56" s="85">
        <v>0</v>
      </c>
      <c r="E56" s="446" t="s">
        <v>57</v>
      </c>
      <c r="F56" s="446"/>
    </row>
    <row r="57" spans="3:6" x14ac:dyDescent="0.25">
      <c r="C57" s="84" t="s">
        <v>44</v>
      </c>
      <c r="D57" s="87">
        <v>0</v>
      </c>
      <c r="E57" s="70"/>
      <c r="F57" s="70"/>
    </row>
    <row r="58" spans="3:6" x14ac:dyDescent="0.25">
      <c r="C58" s="89" t="s">
        <v>45</v>
      </c>
      <c r="D58" s="79">
        <v>0</v>
      </c>
      <c r="E58" s="90"/>
      <c r="F58" s="90"/>
    </row>
    <row r="59" spans="3:6" x14ac:dyDescent="0.25">
      <c r="C59" s="81" t="s">
        <v>46</v>
      </c>
      <c r="D59" s="447"/>
      <c r="E59" s="445"/>
      <c r="F59" s="445"/>
    </row>
    <row r="60" spans="3:6" x14ac:dyDescent="0.25">
      <c r="C60" s="84" t="s">
        <v>47</v>
      </c>
      <c r="D60" s="85">
        <v>0</v>
      </c>
      <c r="E60" s="73"/>
      <c r="F60" s="73"/>
    </row>
    <row r="61" spans="3:6" x14ac:dyDescent="0.25">
      <c r="C61" s="89" t="s">
        <v>48</v>
      </c>
      <c r="D61" s="79">
        <v>0</v>
      </c>
      <c r="E61" s="90"/>
      <c r="F61" s="90"/>
    </row>
    <row r="62" spans="3:6" x14ac:dyDescent="0.25">
      <c r="C62" s="78" t="s">
        <v>49</v>
      </c>
      <c r="D62" s="79">
        <f>D53</f>
        <v>15926</v>
      </c>
      <c r="E62" s="90"/>
      <c r="F62" s="90"/>
    </row>
    <row r="63" spans="3:6" x14ac:dyDescent="0.25">
      <c r="C63" s="84" t="s">
        <v>50</v>
      </c>
      <c r="D63" s="82"/>
      <c r="E63" s="91"/>
      <c r="F63" s="91"/>
    </row>
    <row r="64" spans="3:6" x14ac:dyDescent="0.25">
      <c r="C64" s="84" t="s">
        <v>51</v>
      </c>
      <c r="D64" s="85">
        <v>0</v>
      </c>
      <c r="E64" s="73"/>
      <c r="F64" s="73"/>
    </row>
    <row r="65" spans="3:6" x14ac:dyDescent="0.25">
      <c r="C65" s="84" t="s">
        <v>52</v>
      </c>
      <c r="D65" s="85">
        <v>15926</v>
      </c>
      <c r="E65" s="73"/>
      <c r="F65" s="73"/>
    </row>
    <row r="66" spans="3:6" x14ac:dyDescent="0.25">
      <c r="C66" s="84"/>
      <c r="D66" s="85"/>
      <c r="E66" s="73"/>
      <c r="F66" s="73"/>
    </row>
    <row r="67" spans="3:6" ht="44.25" customHeight="1" x14ac:dyDescent="0.25">
      <c r="C67" s="442" t="s">
        <v>196</v>
      </c>
      <c r="D67" s="448"/>
      <c r="E67" s="442"/>
      <c r="F67" s="442"/>
    </row>
    <row r="68" spans="3:6" x14ac:dyDescent="0.25">
      <c r="C68" s="449" t="s">
        <v>53</v>
      </c>
      <c r="D68" s="448"/>
      <c r="E68" s="449"/>
      <c r="F68" s="69"/>
    </row>
    <row r="69" spans="3:6" x14ac:dyDescent="0.25">
      <c r="C69" s="73"/>
      <c r="D69" s="85"/>
      <c r="E69" s="73"/>
      <c r="F69" s="69"/>
    </row>
    <row r="70" spans="3:6" x14ac:dyDescent="0.25">
      <c r="C70" s="73"/>
      <c r="D70" s="85"/>
      <c r="E70" s="73"/>
      <c r="F70" s="69"/>
    </row>
    <row r="71" spans="3:6" x14ac:dyDescent="0.25">
      <c r="C71" s="17"/>
      <c r="D71" s="77"/>
      <c r="E71" s="19" t="s">
        <v>32</v>
      </c>
      <c r="F71" s="19"/>
    </row>
    <row r="72" spans="3:6" x14ac:dyDescent="0.25">
      <c r="C72" s="17"/>
      <c r="D72" s="77"/>
      <c r="E72" s="16" t="s">
        <v>25</v>
      </c>
      <c r="F72" s="16"/>
    </row>
    <row r="73" spans="3:6" x14ac:dyDescent="0.25">
      <c r="C73" s="17"/>
      <c r="D73" s="77"/>
      <c r="E73" s="16"/>
      <c r="F73" s="16"/>
    </row>
    <row r="74" spans="3:6" x14ac:dyDescent="0.25">
      <c r="C74" s="17"/>
      <c r="D74" s="77"/>
      <c r="E74" s="16"/>
      <c r="F74" s="16"/>
    </row>
    <row r="75" spans="3:6" x14ac:dyDescent="0.25">
      <c r="C75" s="17"/>
      <c r="D75" s="77"/>
      <c r="E75" s="16"/>
      <c r="F75" s="16"/>
    </row>
    <row r="76" spans="3:6" x14ac:dyDescent="0.25">
      <c r="C76" s="17"/>
      <c r="D76" s="77"/>
      <c r="E76" s="16"/>
      <c r="F76" s="16"/>
    </row>
    <row r="77" spans="3:6" x14ac:dyDescent="0.25">
      <c r="C77" s="17"/>
      <c r="D77" s="77"/>
      <c r="E77" s="18" t="s">
        <v>185</v>
      </c>
      <c r="F77" s="18"/>
    </row>
    <row r="78" spans="3:6" x14ac:dyDescent="0.25">
      <c r="C78" s="17"/>
      <c r="D78" s="77"/>
      <c r="E78" s="19" t="s">
        <v>186</v>
      </c>
      <c r="F78" s="19"/>
    </row>
    <row r="83" spans="2:6" ht="18.75" x14ac:dyDescent="0.3">
      <c r="B83" s="440" t="s">
        <v>33</v>
      </c>
      <c r="C83" s="440"/>
      <c r="D83" s="441"/>
      <c r="E83" s="440"/>
      <c r="F83" s="440"/>
    </row>
    <row r="84" spans="2:6" ht="18.75" x14ac:dyDescent="0.3">
      <c r="B84" s="440" t="s">
        <v>254</v>
      </c>
      <c r="C84" s="440"/>
      <c r="D84" s="441"/>
      <c r="E84" s="440"/>
      <c r="F84" s="440"/>
    </row>
    <row r="85" spans="2:6" x14ac:dyDescent="0.25">
      <c r="B85" s="75"/>
      <c r="C85" s="75"/>
      <c r="D85" s="76"/>
      <c r="E85" s="75"/>
      <c r="F85" s="75"/>
    </row>
    <row r="86" spans="2:6" x14ac:dyDescent="0.25">
      <c r="B86" s="17">
        <v>1</v>
      </c>
      <c r="C86" s="17" t="s">
        <v>35</v>
      </c>
      <c r="D86" s="77" t="s">
        <v>194</v>
      </c>
      <c r="E86" s="17"/>
      <c r="F86" s="17"/>
    </row>
    <row r="87" spans="2:6" x14ac:dyDescent="0.25">
      <c r="B87" s="17">
        <v>2</v>
      </c>
      <c r="C87" s="17" t="s">
        <v>36</v>
      </c>
      <c r="D87" s="77" t="s">
        <v>195</v>
      </c>
      <c r="E87" s="17"/>
      <c r="F87" s="17"/>
    </row>
    <row r="88" spans="2:6" x14ac:dyDescent="0.25">
      <c r="B88" s="17">
        <v>3</v>
      </c>
      <c r="C88" s="17" t="s">
        <v>37</v>
      </c>
      <c r="D88" s="77" t="s">
        <v>38</v>
      </c>
      <c r="E88" s="17"/>
      <c r="F88" s="17"/>
    </row>
    <row r="89" spans="2:6" x14ac:dyDescent="0.25">
      <c r="B89" s="75"/>
      <c r="C89" s="17"/>
      <c r="D89" s="77"/>
      <c r="E89" s="17"/>
      <c r="F89" s="17"/>
    </row>
    <row r="90" spans="2:6" x14ac:dyDescent="0.25">
      <c r="C90" s="442" t="s">
        <v>257</v>
      </c>
      <c r="D90" s="443"/>
      <c r="E90" s="444"/>
      <c r="F90" s="444"/>
    </row>
    <row r="91" spans="2:6" x14ac:dyDescent="0.25">
      <c r="C91" s="444"/>
      <c r="D91" s="443"/>
      <c r="E91" s="444"/>
      <c r="F91" s="444"/>
    </row>
    <row r="92" spans="2:6" x14ac:dyDescent="0.25">
      <c r="C92" s="444"/>
      <c r="D92" s="443"/>
      <c r="E92" s="444"/>
      <c r="F92" s="444"/>
    </row>
    <row r="93" spans="2:6" x14ac:dyDescent="0.25">
      <c r="C93" s="17"/>
      <c r="D93" s="77"/>
      <c r="E93" s="17"/>
      <c r="F93" s="17"/>
    </row>
    <row r="94" spans="2:6" x14ac:dyDescent="0.25">
      <c r="C94" s="78" t="s">
        <v>40</v>
      </c>
      <c r="D94" s="79">
        <v>15926</v>
      </c>
      <c r="E94" s="90"/>
      <c r="F94" s="90"/>
    </row>
    <row r="95" spans="2:6" x14ac:dyDescent="0.25">
      <c r="C95" s="81" t="s">
        <v>41</v>
      </c>
      <c r="D95" s="82"/>
      <c r="E95" s="445"/>
      <c r="F95" s="445"/>
    </row>
    <row r="96" spans="2:6" x14ac:dyDescent="0.25">
      <c r="C96" s="84" t="s">
        <v>42</v>
      </c>
      <c r="D96" s="85">
        <v>178691074</v>
      </c>
      <c r="E96" s="446" t="s">
        <v>57</v>
      </c>
      <c r="F96" s="446"/>
    </row>
    <row r="97" spans="3:6" x14ac:dyDescent="0.25">
      <c r="C97" s="84" t="s">
        <v>43</v>
      </c>
      <c r="D97" s="85">
        <v>0</v>
      </c>
      <c r="E97" s="446" t="s">
        <v>57</v>
      </c>
      <c r="F97" s="446"/>
    </row>
    <row r="98" spans="3:6" x14ac:dyDescent="0.25">
      <c r="C98" s="84" t="s">
        <v>44</v>
      </c>
      <c r="D98" s="87">
        <v>0</v>
      </c>
      <c r="E98" s="70"/>
      <c r="F98" s="70"/>
    </row>
    <row r="99" spans="3:6" x14ac:dyDescent="0.25">
      <c r="C99" s="89" t="s">
        <v>45</v>
      </c>
      <c r="D99" s="79">
        <f>SUM(D96:D98)</f>
        <v>178691074</v>
      </c>
      <c r="E99" s="90"/>
      <c r="F99" s="90"/>
    </row>
    <row r="100" spans="3:6" x14ac:dyDescent="0.25">
      <c r="C100" s="81" t="s">
        <v>46</v>
      </c>
      <c r="D100" s="447"/>
      <c r="E100" s="445"/>
      <c r="F100" s="445"/>
    </row>
    <row r="101" spans="3:6" x14ac:dyDescent="0.25">
      <c r="C101" s="84" t="s">
        <v>47</v>
      </c>
      <c r="D101" s="85">
        <v>0</v>
      </c>
      <c r="E101" s="73"/>
      <c r="F101" s="73"/>
    </row>
    <row r="102" spans="3:6" x14ac:dyDescent="0.25">
      <c r="C102" s="89" t="s">
        <v>48</v>
      </c>
      <c r="D102" s="79">
        <v>0</v>
      </c>
      <c r="E102" s="90"/>
      <c r="F102" s="90"/>
    </row>
    <row r="103" spans="3:6" x14ac:dyDescent="0.25">
      <c r="C103" s="78" t="s">
        <v>49</v>
      </c>
      <c r="D103" s="79">
        <f>D94+D99</f>
        <v>178707000</v>
      </c>
      <c r="E103" s="90"/>
      <c r="F103" s="90"/>
    </row>
    <row r="104" spans="3:6" x14ac:dyDescent="0.25">
      <c r="C104" s="84" t="s">
        <v>50</v>
      </c>
      <c r="D104" s="82"/>
      <c r="E104" s="91"/>
      <c r="F104" s="91"/>
    </row>
    <row r="105" spans="3:6" x14ac:dyDescent="0.25">
      <c r="C105" s="84" t="s">
        <v>51</v>
      </c>
      <c r="D105" s="85">
        <v>0</v>
      </c>
      <c r="E105" s="73"/>
      <c r="F105" s="73"/>
    </row>
    <row r="106" spans="3:6" x14ac:dyDescent="0.25">
      <c r="C106" s="84" t="s">
        <v>52</v>
      </c>
      <c r="D106" s="85">
        <f>D103</f>
        <v>178707000</v>
      </c>
      <c r="E106" s="73"/>
      <c r="F106" s="73"/>
    </row>
    <row r="107" spans="3:6" x14ac:dyDescent="0.25">
      <c r="C107" s="84"/>
      <c r="D107" s="85"/>
      <c r="E107" s="73"/>
      <c r="F107" s="73"/>
    </row>
    <row r="108" spans="3:6" x14ac:dyDescent="0.25">
      <c r="C108" s="442" t="s">
        <v>196</v>
      </c>
      <c r="D108" s="448"/>
      <c r="E108" s="442"/>
      <c r="F108" s="442"/>
    </row>
    <row r="109" spans="3:6" x14ac:dyDescent="0.25">
      <c r="C109" s="449" t="s">
        <v>53</v>
      </c>
      <c r="D109" s="448"/>
      <c r="E109" s="449"/>
      <c r="F109" s="69"/>
    </row>
    <row r="110" spans="3:6" x14ac:dyDescent="0.25">
      <c r="C110" s="73"/>
      <c r="D110" s="85"/>
      <c r="E110" s="73"/>
      <c r="F110" s="69"/>
    </row>
    <row r="111" spans="3:6" x14ac:dyDescent="0.25">
      <c r="C111" s="73"/>
      <c r="D111" s="85"/>
      <c r="E111" s="73"/>
      <c r="F111" s="69"/>
    </row>
    <row r="112" spans="3:6" x14ac:dyDescent="0.25">
      <c r="C112" s="17"/>
      <c r="D112" s="77"/>
      <c r="E112" s="19" t="s">
        <v>265</v>
      </c>
      <c r="F112" s="19"/>
    </row>
    <row r="113" spans="2:6" x14ac:dyDescent="0.25">
      <c r="C113" s="17"/>
      <c r="D113" s="77"/>
      <c r="E113" s="16" t="s">
        <v>25</v>
      </c>
      <c r="F113" s="16"/>
    </row>
    <row r="114" spans="2:6" x14ac:dyDescent="0.25">
      <c r="C114" s="17"/>
      <c r="D114" s="77"/>
      <c r="E114" s="16"/>
      <c r="F114" s="16"/>
    </row>
    <row r="115" spans="2:6" x14ac:dyDescent="0.25">
      <c r="C115" s="17"/>
      <c r="D115" s="77"/>
      <c r="E115" s="16"/>
      <c r="F115" s="16"/>
    </row>
    <row r="116" spans="2:6" x14ac:dyDescent="0.25">
      <c r="C116" s="17"/>
      <c r="D116" s="77"/>
      <c r="E116" s="16"/>
      <c r="F116" s="16"/>
    </row>
    <row r="117" spans="2:6" x14ac:dyDescent="0.25">
      <c r="C117" s="17"/>
      <c r="D117" s="77"/>
      <c r="E117" s="16"/>
      <c r="F117" s="16"/>
    </row>
    <row r="118" spans="2:6" x14ac:dyDescent="0.25">
      <c r="C118" s="17"/>
      <c r="D118" s="77"/>
      <c r="E118" s="18" t="s">
        <v>185</v>
      </c>
      <c r="F118" s="18"/>
    </row>
    <row r="119" spans="2:6" x14ac:dyDescent="0.25">
      <c r="C119" s="17"/>
      <c r="D119" s="77"/>
      <c r="E119" s="19" t="s">
        <v>186</v>
      </c>
      <c r="F119" s="19"/>
    </row>
    <row r="123" spans="2:6" ht="18.75" x14ac:dyDescent="0.3">
      <c r="B123" s="440" t="s">
        <v>33</v>
      </c>
      <c r="C123" s="440"/>
      <c r="D123" s="441"/>
      <c r="E123" s="440"/>
      <c r="F123" s="440"/>
    </row>
    <row r="124" spans="2:6" ht="18.75" x14ac:dyDescent="0.3">
      <c r="B124" s="440" t="s">
        <v>278</v>
      </c>
      <c r="C124" s="440"/>
      <c r="D124" s="441"/>
      <c r="E124" s="440"/>
      <c r="F124" s="440"/>
    </row>
    <row r="125" spans="2:6" x14ac:dyDescent="0.25">
      <c r="B125" s="75"/>
      <c r="C125" s="75"/>
      <c r="D125" s="76"/>
      <c r="E125" s="75"/>
      <c r="F125" s="75"/>
    </row>
    <row r="126" spans="2:6" x14ac:dyDescent="0.25">
      <c r="B126" s="17">
        <v>1</v>
      </c>
      <c r="C126" s="17" t="s">
        <v>35</v>
      </c>
      <c r="D126" s="77" t="s">
        <v>194</v>
      </c>
      <c r="E126" s="17"/>
      <c r="F126" s="17"/>
    </row>
    <row r="127" spans="2:6" x14ac:dyDescent="0.25">
      <c r="B127" s="17">
        <v>2</v>
      </c>
      <c r="C127" s="17" t="s">
        <v>36</v>
      </c>
      <c r="D127" s="77" t="s">
        <v>195</v>
      </c>
      <c r="E127" s="17"/>
      <c r="F127" s="17"/>
    </row>
    <row r="128" spans="2:6" x14ac:dyDescent="0.25">
      <c r="B128" s="17">
        <v>3</v>
      </c>
      <c r="C128" s="17" t="s">
        <v>37</v>
      </c>
      <c r="D128" s="77" t="s">
        <v>38</v>
      </c>
      <c r="E128" s="17"/>
      <c r="F128" s="17"/>
    </row>
    <row r="129" spans="2:6" x14ac:dyDescent="0.25">
      <c r="B129" s="75"/>
      <c r="C129" s="17"/>
      <c r="D129" s="77"/>
      <c r="E129" s="17"/>
      <c r="F129" s="17"/>
    </row>
    <row r="130" spans="2:6" x14ac:dyDescent="0.25">
      <c r="C130" s="442" t="s">
        <v>340</v>
      </c>
      <c r="D130" s="443"/>
      <c r="E130" s="444"/>
      <c r="F130" s="444"/>
    </row>
    <row r="131" spans="2:6" x14ac:dyDescent="0.25">
      <c r="C131" s="444"/>
      <c r="D131" s="443"/>
      <c r="E131" s="444"/>
      <c r="F131" s="444"/>
    </row>
    <row r="132" spans="2:6" x14ac:dyDescent="0.25">
      <c r="C132" s="444"/>
      <c r="D132" s="443"/>
      <c r="E132" s="444"/>
      <c r="F132" s="444"/>
    </row>
    <row r="133" spans="2:6" x14ac:dyDescent="0.25">
      <c r="C133" s="17"/>
      <c r="D133" s="77"/>
      <c r="E133" s="17"/>
      <c r="F133" s="17"/>
    </row>
    <row r="134" spans="2:6" x14ac:dyDescent="0.25">
      <c r="C134" s="78" t="s">
        <v>40</v>
      </c>
      <c r="D134" s="79">
        <f>D94</f>
        <v>15926</v>
      </c>
      <c r="E134" s="90"/>
      <c r="F134" s="90"/>
    </row>
    <row r="135" spans="2:6" x14ac:dyDescent="0.25">
      <c r="C135" s="81" t="s">
        <v>41</v>
      </c>
      <c r="D135" s="82"/>
      <c r="E135" s="445"/>
      <c r="F135" s="445"/>
    </row>
    <row r="136" spans="2:6" x14ac:dyDescent="0.25">
      <c r="C136" s="84" t="s">
        <v>42</v>
      </c>
      <c r="D136" s="85">
        <v>0</v>
      </c>
      <c r="E136" s="446" t="s">
        <v>57</v>
      </c>
      <c r="F136" s="446"/>
    </row>
    <row r="137" spans="2:6" x14ac:dyDescent="0.25">
      <c r="C137" s="84" t="s">
        <v>43</v>
      </c>
      <c r="D137" s="85">
        <v>0</v>
      </c>
      <c r="E137" s="446" t="s">
        <v>57</v>
      </c>
      <c r="F137" s="446"/>
    </row>
    <row r="138" spans="2:6" x14ac:dyDescent="0.25">
      <c r="C138" s="84" t="s">
        <v>44</v>
      </c>
      <c r="D138" s="87">
        <v>0</v>
      </c>
      <c r="E138" s="70"/>
      <c r="F138" s="70"/>
    </row>
    <row r="139" spans="2:6" x14ac:dyDescent="0.25">
      <c r="C139" s="89" t="s">
        <v>45</v>
      </c>
      <c r="D139" s="79">
        <f>SUM(D136:D138)</f>
        <v>0</v>
      </c>
      <c r="E139" s="90"/>
      <c r="F139" s="90"/>
    </row>
    <row r="140" spans="2:6" x14ac:dyDescent="0.25">
      <c r="C140" s="81" t="s">
        <v>46</v>
      </c>
      <c r="D140" s="447"/>
      <c r="E140" s="445"/>
      <c r="F140" s="445"/>
    </row>
    <row r="141" spans="2:6" x14ac:dyDescent="0.25">
      <c r="C141" s="84" t="s">
        <v>47</v>
      </c>
      <c r="D141" s="85">
        <v>0</v>
      </c>
      <c r="E141" s="73"/>
      <c r="F141" s="73"/>
    </row>
    <row r="142" spans="2:6" x14ac:dyDescent="0.25">
      <c r="C142" s="89" t="s">
        <v>48</v>
      </c>
      <c r="D142" s="79">
        <v>0</v>
      </c>
      <c r="E142" s="90"/>
      <c r="F142" s="90"/>
    </row>
    <row r="143" spans="2:6" x14ac:dyDescent="0.25">
      <c r="C143" s="78" t="s">
        <v>49</v>
      </c>
      <c r="D143" s="79">
        <f>D134+D139</f>
        <v>15926</v>
      </c>
      <c r="E143" s="90"/>
      <c r="F143" s="90"/>
    </row>
    <row r="144" spans="2:6" x14ac:dyDescent="0.25">
      <c r="C144" s="84" t="s">
        <v>50</v>
      </c>
      <c r="D144" s="82"/>
      <c r="E144" s="91"/>
      <c r="F144" s="91"/>
    </row>
    <row r="145" spans="3:6" x14ac:dyDescent="0.25">
      <c r="C145" s="84" t="s">
        <v>51</v>
      </c>
      <c r="D145" s="85">
        <v>0</v>
      </c>
      <c r="E145" s="73"/>
      <c r="F145" s="73"/>
    </row>
    <row r="146" spans="3:6" x14ac:dyDescent="0.25">
      <c r="C146" s="84" t="s">
        <v>52</v>
      </c>
      <c r="D146" s="85">
        <f>D143</f>
        <v>15926</v>
      </c>
      <c r="E146" s="73"/>
      <c r="F146" s="73"/>
    </row>
    <row r="147" spans="3:6" x14ac:dyDescent="0.25">
      <c r="C147" s="84"/>
      <c r="D147" s="85"/>
      <c r="E147" s="73"/>
      <c r="F147" s="73"/>
    </row>
    <row r="148" spans="3:6" x14ac:dyDescent="0.25">
      <c r="C148" s="442" t="s">
        <v>196</v>
      </c>
      <c r="D148" s="448"/>
      <c r="E148" s="442"/>
      <c r="F148" s="442"/>
    </row>
    <row r="149" spans="3:6" x14ac:dyDescent="0.25">
      <c r="C149" s="449" t="s">
        <v>53</v>
      </c>
      <c r="D149" s="448"/>
      <c r="E149" s="449"/>
      <c r="F149" s="69"/>
    </row>
    <row r="150" spans="3:6" x14ac:dyDescent="0.25">
      <c r="C150" s="73"/>
      <c r="D150" s="85"/>
      <c r="E150" s="73"/>
      <c r="F150" s="69"/>
    </row>
    <row r="151" spans="3:6" x14ac:dyDescent="0.25">
      <c r="C151" s="73"/>
      <c r="D151" s="85"/>
      <c r="E151" s="73"/>
      <c r="F151" s="69"/>
    </row>
    <row r="152" spans="3:6" x14ac:dyDescent="0.25">
      <c r="C152" s="17"/>
      <c r="D152" s="77"/>
      <c r="E152" s="19" t="s">
        <v>277</v>
      </c>
      <c r="F152" s="19"/>
    </row>
    <row r="153" spans="3:6" x14ac:dyDescent="0.25">
      <c r="C153" s="17"/>
      <c r="D153" s="77"/>
      <c r="E153" s="16" t="s">
        <v>25</v>
      </c>
      <c r="F153" s="16"/>
    </row>
    <row r="154" spans="3:6" x14ac:dyDescent="0.25">
      <c r="C154" s="17"/>
      <c r="D154" s="77"/>
      <c r="E154" s="16"/>
      <c r="F154" s="16"/>
    </row>
    <row r="155" spans="3:6" x14ac:dyDescent="0.25">
      <c r="C155" s="17"/>
      <c r="D155" s="77"/>
      <c r="E155" s="16"/>
      <c r="F155" s="16"/>
    </row>
    <row r="156" spans="3:6" x14ac:dyDescent="0.25">
      <c r="C156" s="17"/>
      <c r="D156" s="77"/>
      <c r="E156" s="16"/>
      <c r="F156" s="16"/>
    </row>
    <row r="157" spans="3:6" x14ac:dyDescent="0.25">
      <c r="C157" s="17"/>
      <c r="D157" s="77"/>
      <c r="E157" s="16"/>
      <c r="F157" s="16"/>
    </row>
    <row r="158" spans="3:6" x14ac:dyDescent="0.25">
      <c r="C158" s="17"/>
      <c r="D158" s="77"/>
      <c r="E158" s="18" t="s">
        <v>185</v>
      </c>
      <c r="F158" s="18"/>
    </row>
    <row r="159" spans="3:6" x14ac:dyDescent="0.25">
      <c r="C159" s="17"/>
      <c r="D159" s="77"/>
      <c r="E159" s="19" t="s">
        <v>186</v>
      </c>
      <c r="F159" s="19"/>
    </row>
    <row r="164" spans="2:6" ht="18.75" x14ac:dyDescent="0.3">
      <c r="B164" s="440" t="s">
        <v>33</v>
      </c>
      <c r="C164" s="440"/>
      <c r="D164" s="441"/>
      <c r="E164" s="440"/>
      <c r="F164" s="440"/>
    </row>
    <row r="165" spans="2:6" ht="18.75" x14ac:dyDescent="0.3">
      <c r="B165" s="440" t="s">
        <v>337</v>
      </c>
      <c r="C165" s="440"/>
      <c r="D165" s="441"/>
      <c r="E165" s="440"/>
      <c r="F165" s="440"/>
    </row>
    <row r="166" spans="2:6" x14ac:dyDescent="0.25">
      <c r="B166" s="75"/>
      <c r="C166" s="75"/>
      <c r="D166" s="76"/>
      <c r="E166" s="75"/>
      <c r="F166" s="75"/>
    </row>
    <row r="167" spans="2:6" x14ac:dyDescent="0.25">
      <c r="B167" s="17">
        <v>1</v>
      </c>
      <c r="C167" s="17" t="s">
        <v>35</v>
      </c>
      <c r="D167" s="77" t="s">
        <v>194</v>
      </c>
      <c r="E167" s="17"/>
      <c r="F167" s="17"/>
    </row>
    <row r="168" spans="2:6" x14ac:dyDescent="0.25">
      <c r="B168" s="17">
        <v>2</v>
      </c>
      <c r="C168" s="17" t="s">
        <v>36</v>
      </c>
      <c r="D168" s="77" t="s">
        <v>195</v>
      </c>
      <c r="E168" s="17"/>
      <c r="F168" s="17"/>
    </row>
    <row r="169" spans="2:6" x14ac:dyDescent="0.25">
      <c r="B169" s="17">
        <v>3</v>
      </c>
      <c r="C169" s="17" t="s">
        <v>37</v>
      </c>
      <c r="D169" s="77" t="s">
        <v>38</v>
      </c>
      <c r="E169" s="17"/>
      <c r="F169" s="17"/>
    </row>
    <row r="170" spans="2:6" x14ac:dyDescent="0.25">
      <c r="B170" s="75"/>
      <c r="C170" s="17"/>
      <c r="D170" s="77"/>
      <c r="E170" s="17"/>
      <c r="F170" s="17"/>
    </row>
    <row r="171" spans="2:6" x14ac:dyDescent="0.25">
      <c r="C171" s="442" t="s">
        <v>339</v>
      </c>
      <c r="D171" s="443"/>
      <c r="E171" s="444"/>
      <c r="F171" s="444"/>
    </row>
    <row r="172" spans="2:6" x14ac:dyDescent="0.25">
      <c r="C172" s="444"/>
      <c r="D172" s="443"/>
      <c r="E172" s="444"/>
      <c r="F172" s="444"/>
    </row>
    <row r="173" spans="2:6" x14ac:dyDescent="0.25">
      <c r="C173" s="444"/>
      <c r="D173" s="443"/>
      <c r="E173" s="444"/>
      <c r="F173" s="444"/>
    </row>
    <row r="174" spans="2:6" x14ac:dyDescent="0.25">
      <c r="C174" s="17"/>
      <c r="D174" s="77"/>
      <c r="E174" s="17"/>
      <c r="F174" s="17"/>
    </row>
    <row r="175" spans="2:6" x14ac:dyDescent="0.25">
      <c r="C175" s="78" t="s">
        <v>40</v>
      </c>
      <c r="D175" s="79">
        <f>D143</f>
        <v>15926</v>
      </c>
      <c r="E175" s="90"/>
      <c r="F175" s="90"/>
    </row>
    <row r="176" spans="2:6" x14ac:dyDescent="0.25">
      <c r="C176" s="81" t="s">
        <v>41</v>
      </c>
      <c r="D176" s="82"/>
      <c r="E176" s="445"/>
      <c r="F176" s="445"/>
    </row>
    <row r="177" spans="3:6" x14ac:dyDescent="0.25">
      <c r="C177" s="84" t="s">
        <v>42</v>
      </c>
      <c r="D177" s="85">
        <v>178691074</v>
      </c>
      <c r="E177" s="446" t="s">
        <v>57</v>
      </c>
      <c r="F177" s="446"/>
    </row>
    <row r="178" spans="3:6" x14ac:dyDescent="0.25">
      <c r="C178" s="84" t="s">
        <v>43</v>
      </c>
      <c r="D178" s="85">
        <v>0</v>
      </c>
      <c r="E178" s="446" t="s">
        <v>57</v>
      </c>
      <c r="F178" s="446"/>
    </row>
    <row r="179" spans="3:6" x14ac:dyDescent="0.25">
      <c r="C179" s="84" t="s">
        <v>44</v>
      </c>
      <c r="D179" s="87">
        <v>0</v>
      </c>
      <c r="E179" s="70"/>
      <c r="F179" s="70"/>
    </row>
    <row r="180" spans="3:6" x14ac:dyDescent="0.25">
      <c r="C180" s="89" t="s">
        <v>45</v>
      </c>
      <c r="D180" s="79">
        <f>SUM(D177:D179)</f>
        <v>178691074</v>
      </c>
      <c r="E180" s="90"/>
      <c r="F180" s="90"/>
    </row>
    <row r="181" spans="3:6" x14ac:dyDescent="0.25">
      <c r="C181" s="81" t="s">
        <v>46</v>
      </c>
      <c r="D181" s="447"/>
      <c r="E181" s="445"/>
      <c r="F181" s="445"/>
    </row>
    <row r="182" spans="3:6" x14ac:dyDescent="0.25">
      <c r="C182" s="84" t="s">
        <v>47</v>
      </c>
      <c r="D182" s="85">
        <v>48693000</v>
      </c>
      <c r="E182" s="73"/>
      <c r="F182" s="73"/>
    </row>
    <row r="183" spans="3:6" x14ac:dyDescent="0.25">
      <c r="C183" s="89" t="s">
        <v>48</v>
      </c>
      <c r="D183" s="79">
        <f>SUM(D182:D182)</f>
        <v>48693000</v>
      </c>
      <c r="E183" s="90"/>
      <c r="F183" s="90"/>
    </row>
    <row r="184" spans="3:6" x14ac:dyDescent="0.25">
      <c r="C184" s="78" t="s">
        <v>49</v>
      </c>
      <c r="D184" s="79">
        <f>D175+D180-D183</f>
        <v>130014000</v>
      </c>
      <c r="E184" s="90"/>
      <c r="F184" s="90"/>
    </row>
    <row r="185" spans="3:6" x14ac:dyDescent="0.25">
      <c r="C185" s="84" t="s">
        <v>50</v>
      </c>
      <c r="D185" s="82"/>
      <c r="E185" s="91"/>
      <c r="F185" s="91"/>
    </row>
    <row r="186" spans="3:6" x14ac:dyDescent="0.25">
      <c r="C186" s="84" t="s">
        <v>51</v>
      </c>
      <c r="D186" s="85">
        <v>0</v>
      </c>
      <c r="E186" s="73"/>
      <c r="F186" s="73"/>
    </row>
    <row r="187" spans="3:6" x14ac:dyDescent="0.25">
      <c r="C187" s="84" t="s">
        <v>52</v>
      </c>
      <c r="D187" s="85">
        <f>D184</f>
        <v>130014000</v>
      </c>
      <c r="E187" s="73"/>
      <c r="F187" s="73"/>
    </row>
    <row r="188" spans="3:6" x14ac:dyDescent="0.25">
      <c r="C188" s="84"/>
      <c r="D188" s="85"/>
      <c r="E188" s="73"/>
      <c r="F188" s="73"/>
    </row>
    <row r="189" spans="3:6" x14ac:dyDescent="0.25">
      <c r="C189" s="442" t="s">
        <v>196</v>
      </c>
      <c r="D189" s="448"/>
      <c r="E189" s="442"/>
      <c r="F189" s="442"/>
    </row>
    <row r="190" spans="3:6" x14ac:dyDescent="0.25">
      <c r="C190" s="449" t="s">
        <v>53</v>
      </c>
      <c r="D190" s="448"/>
      <c r="E190" s="449"/>
      <c r="F190" s="69"/>
    </row>
    <row r="191" spans="3:6" x14ac:dyDescent="0.25">
      <c r="C191" s="73"/>
      <c r="D191" s="85"/>
      <c r="E191" s="73"/>
      <c r="F191" s="69"/>
    </row>
    <row r="192" spans="3:6" x14ac:dyDescent="0.25">
      <c r="C192" s="73"/>
      <c r="D192" s="85"/>
      <c r="E192" s="73"/>
      <c r="F192" s="69"/>
    </row>
    <row r="193" spans="2:6" x14ac:dyDescent="0.25">
      <c r="C193" s="17"/>
      <c r="D193" s="77"/>
      <c r="E193" s="19" t="s">
        <v>321</v>
      </c>
      <c r="F193" s="19"/>
    </row>
    <row r="194" spans="2:6" x14ac:dyDescent="0.25">
      <c r="C194" s="17"/>
      <c r="D194" s="77"/>
      <c r="E194" s="16" t="s">
        <v>25</v>
      </c>
      <c r="F194" s="16"/>
    </row>
    <row r="195" spans="2:6" x14ac:dyDescent="0.25">
      <c r="C195" s="17"/>
      <c r="D195" s="77"/>
      <c r="E195" s="16"/>
      <c r="F195" s="16"/>
    </row>
    <row r="196" spans="2:6" x14ac:dyDescent="0.25">
      <c r="C196" s="17"/>
      <c r="D196" s="77"/>
      <c r="E196" s="16"/>
      <c r="F196" s="16"/>
    </row>
    <row r="197" spans="2:6" x14ac:dyDescent="0.25">
      <c r="C197" s="17"/>
      <c r="D197" s="77"/>
      <c r="E197" s="16"/>
      <c r="F197" s="16"/>
    </row>
    <row r="198" spans="2:6" x14ac:dyDescent="0.25">
      <c r="C198" s="17"/>
      <c r="D198" s="77"/>
      <c r="E198" s="16"/>
      <c r="F198" s="16"/>
    </row>
    <row r="199" spans="2:6" x14ac:dyDescent="0.25">
      <c r="C199" s="17"/>
      <c r="D199" s="77"/>
      <c r="E199" s="18" t="s">
        <v>185</v>
      </c>
      <c r="F199" s="18"/>
    </row>
    <row r="200" spans="2:6" x14ac:dyDescent="0.25">
      <c r="C200" s="17"/>
      <c r="D200" s="77"/>
      <c r="E200" s="19" t="s">
        <v>186</v>
      </c>
      <c r="F200" s="19"/>
    </row>
    <row r="203" spans="2:6" ht="18.75" x14ac:dyDescent="0.3">
      <c r="B203" s="440" t="s">
        <v>33</v>
      </c>
      <c r="C203" s="440"/>
      <c r="D203" s="441"/>
      <c r="E203" s="440"/>
      <c r="F203" s="440"/>
    </row>
    <row r="204" spans="2:6" ht="18.75" x14ac:dyDescent="0.3">
      <c r="B204" s="440" t="s">
        <v>364</v>
      </c>
      <c r="C204" s="440"/>
      <c r="D204" s="441"/>
      <c r="E204" s="440"/>
      <c r="F204" s="440"/>
    </row>
    <row r="205" spans="2:6" x14ac:dyDescent="0.25">
      <c r="B205" s="75"/>
      <c r="C205" s="75"/>
      <c r="D205" s="76"/>
      <c r="E205" s="75"/>
      <c r="F205" s="75"/>
    </row>
    <row r="206" spans="2:6" x14ac:dyDescent="0.25">
      <c r="B206" s="17">
        <v>1</v>
      </c>
      <c r="C206" s="17" t="s">
        <v>35</v>
      </c>
      <c r="D206" s="77" t="s">
        <v>194</v>
      </c>
      <c r="E206" s="17"/>
      <c r="F206" s="17"/>
    </row>
    <row r="207" spans="2:6" x14ac:dyDescent="0.25">
      <c r="B207" s="17">
        <v>2</v>
      </c>
      <c r="C207" s="17" t="s">
        <v>36</v>
      </c>
      <c r="D207" s="77" t="s">
        <v>195</v>
      </c>
      <c r="E207" s="17"/>
      <c r="F207" s="17"/>
    </row>
    <row r="208" spans="2:6" x14ac:dyDescent="0.25">
      <c r="B208" s="17">
        <v>3</v>
      </c>
      <c r="C208" s="17" t="s">
        <v>37</v>
      </c>
      <c r="D208" s="77" t="s">
        <v>38</v>
      </c>
      <c r="E208" s="17"/>
      <c r="F208" s="17"/>
    </row>
    <row r="209" spans="2:6" x14ac:dyDescent="0.25">
      <c r="B209" s="75"/>
      <c r="C209" s="17"/>
      <c r="D209" s="77"/>
      <c r="E209" s="17"/>
      <c r="F209" s="17"/>
    </row>
    <row r="210" spans="2:6" x14ac:dyDescent="0.25">
      <c r="C210" s="442" t="s">
        <v>454</v>
      </c>
      <c r="D210" s="443"/>
      <c r="E210" s="444"/>
      <c r="F210" s="444"/>
    </row>
    <row r="211" spans="2:6" x14ac:dyDescent="0.25">
      <c r="C211" s="444"/>
      <c r="D211" s="443"/>
      <c r="E211" s="444"/>
      <c r="F211" s="444"/>
    </row>
    <row r="212" spans="2:6" x14ac:dyDescent="0.25">
      <c r="C212" s="444"/>
      <c r="D212" s="443"/>
      <c r="E212" s="444"/>
      <c r="F212" s="444"/>
    </row>
    <row r="213" spans="2:6" x14ac:dyDescent="0.25">
      <c r="C213" s="17"/>
      <c r="D213" s="77"/>
      <c r="E213" s="17"/>
      <c r="F213" s="17"/>
    </row>
    <row r="214" spans="2:6" x14ac:dyDescent="0.25">
      <c r="C214" s="78" t="s">
        <v>40</v>
      </c>
      <c r="D214" s="79">
        <f>D175</f>
        <v>15926</v>
      </c>
      <c r="E214" s="90"/>
      <c r="F214" s="90"/>
    </row>
    <row r="215" spans="2:6" x14ac:dyDescent="0.25">
      <c r="C215" s="81" t="s">
        <v>41</v>
      </c>
      <c r="D215" s="82"/>
      <c r="E215" s="445"/>
      <c r="F215" s="445"/>
    </row>
    <row r="216" spans="2:6" x14ac:dyDescent="0.25">
      <c r="C216" s="84" t="s">
        <v>42</v>
      </c>
      <c r="D216" s="85">
        <f>D177</f>
        <v>178691074</v>
      </c>
      <c r="E216" s="446" t="s">
        <v>57</v>
      </c>
      <c r="F216" s="446"/>
    </row>
    <row r="217" spans="2:6" x14ac:dyDescent="0.25">
      <c r="C217" s="84" t="s">
        <v>43</v>
      </c>
      <c r="D217" s="85">
        <v>0</v>
      </c>
      <c r="E217" s="446" t="s">
        <v>57</v>
      </c>
      <c r="F217" s="446"/>
    </row>
    <row r="218" spans="2:6" x14ac:dyDescent="0.25">
      <c r="C218" s="84" t="s">
        <v>44</v>
      </c>
      <c r="D218" s="87">
        <v>0</v>
      </c>
      <c r="E218" s="70"/>
      <c r="F218" s="70"/>
    </row>
    <row r="219" spans="2:6" x14ac:dyDescent="0.25">
      <c r="C219" s="89" t="s">
        <v>45</v>
      </c>
      <c r="D219" s="79">
        <f>SUM(D216:D218)</f>
        <v>178691074</v>
      </c>
      <c r="E219" s="90"/>
      <c r="F219" s="90"/>
    </row>
    <row r="220" spans="2:6" x14ac:dyDescent="0.25">
      <c r="C220" s="81" t="s">
        <v>46</v>
      </c>
      <c r="D220" s="447"/>
      <c r="E220" s="445"/>
      <c r="F220" s="445"/>
    </row>
    <row r="221" spans="2:6" x14ac:dyDescent="0.25">
      <c r="C221" s="84" t="s">
        <v>47</v>
      </c>
      <c r="D221" s="85">
        <v>61772200</v>
      </c>
      <c r="E221" s="73"/>
      <c r="F221" s="73"/>
    </row>
    <row r="222" spans="2:6" x14ac:dyDescent="0.25">
      <c r="C222" s="89" t="s">
        <v>48</v>
      </c>
      <c r="D222" s="79">
        <f>SUM(D221:D221)</f>
        <v>61772200</v>
      </c>
      <c r="E222" s="90"/>
      <c r="F222" s="90"/>
    </row>
    <row r="223" spans="2:6" x14ac:dyDescent="0.25">
      <c r="C223" s="78" t="s">
        <v>49</v>
      </c>
      <c r="D223" s="79">
        <f>D214+D219-D222</f>
        <v>116934800</v>
      </c>
      <c r="E223" s="90"/>
      <c r="F223" s="90"/>
    </row>
    <row r="224" spans="2:6" x14ac:dyDescent="0.25">
      <c r="C224" s="84" t="s">
        <v>50</v>
      </c>
      <c r="D224" s="82"/>
      <c r="E224" s="91"/>
      <c r="F224" s="91"/>
    </row>
    <row r="225" spans="3:6" x14ac:dyDescent="0.25">
      <c r="C225" s="84" t="s">
        <v>51</v>
      </c>
      <c r="D225" s="85">
        <v>0</v>
      </c>
      <c r="E225" s="73"/>
      <c r="F225" s="73"/>
    </row>
    <row r="226" spans="3:6" x14ac:dyDescent="0.25">
      <c r="C226" s="84" t="s">
        <v>52</v>
      </c>
      <c r="D226" s="85">
        <f>D223</f>
        <v>116934800</v>
      </c>
      <c r="E226" s="73"/>
      <c r="F226" s="73"/>
    </row>
    <row r="227" spans="3:6" x14ac:dyDescent="0.25">
      <c r="C227" s="84"/>
      <c r="D227" s="85"/>
      <c r="E227" s="73"/>
      <c r="F227" s="73"/>
    </row>
    <row r="228" spans="3:6" x14ac:dyDescent="0.25">
      <c r="C228" s="442" t="s">
        <v>196</v>
      </c>
      <c r="D228" s="448"/>
      <c r="E228" s="442"/>
      <c r="F228" s="442"/>
    </row>
    <row r="229" spans="3:6" x14ac:dyDescent="0.25">
      <c r="C229" s="449" t="s">
        <v>53</v>
      </c>
      <c r="D229" s="448"/>
      <c r="E229" s="449"/>
      <c r="F229" s="69"/>
    </row>
    <row r="230" spans="3:6" x14ac:dyDescent="0.25">
      <c r="C230" s="73"/>
      <c r="D230" s="85"/>
      <c r="E230" s="73"/>
      <c r="F230" s="69"/>
    </row>
    <row r="231" spans="3:6" x14ac:dyDescent="0.25">
      <c r="C231" s="73"/>
      <c r="D231" s="85"/>
      <c r="E231" s="73"/>
      <c r="F231" s="69"/>
    </row>
    <row r="232" spans="3:6" x14ac:dyDescent="0.25">
      <c r="C232" s="17"/>
      <c r="D232" s="77"/>
      <c r="E232" s="19" t="s">
        <v>363</v>
      </c>
      <c r="F232" s="19"/>
    </row>
    <row r="233" spans="3:6" x14ac:dyDescent="0.25">
      <c r="C233" s="17"/>
      <c r="D233" s="77"/>
      <c r="E233" s="16" t="s">
        <v>25</v>
      </c>
      <c r="F233" s="16"/>
    </row>
    <row r="234" spans="3:6" x14ac:dyDescent="0.25">
      <c r="C234" s="17"/>
      <c r="D234" s="77"/>
      <c r="E234" s="16"/>
      <c r="F234" s="16"/>
    </row>
    <row r="235" spans="3:6" x14ac:dyDescent="0.25">
      <c r="C235" s="17"/>
      <c r="D235" s="77"/>
      <c r="E235" s="16"/>
      <c r="F235" s="16"/>
    </row>
    <row r="236" spans="3:6" x14ac:dyDescent="0.25">
      <c r="C236" s="17"/>
      <c r="D236" s="77"/>
      <c r="E236" s="16"/>
      <c r="F236" s="16"/>
    </row>
    <row r="237" spans="3:6" x14ac:dyDescent="0.25">
      <c r="C237" s="17"/>
      <c r="D237" s="77"/>
      <c r="E237" s="16"/>
      <c r="F237" s="16"/>
    </row>
    <row r="238" spans="3:6" x14ac:dyDescent="0.25">
      <c r="C238" s="17"/>
      <c r="D238" s="77"/>
      <c r="E238" s="18" t="s">
        <v>185</v>
      </c>
      <c r="F238" s="18"/>
    </row>
    <row r="239" spans="3:6" x14ac:dyDescent="0.25">
      <c r="C239" s="17"/>
      <c r="D239" s="77"/>
      <c r="E239" s="19" t="s">
        <v>186</v>
      </c>
      <c r="F239" s="19"/>
    </row>
    <row r="242" spans="2:6" ht="18.75" x14ac:dyDescent="0.3">
      <c r="B242" s="440" t="s">
        <v>33</v>
      </c>
      <c r="C242" s="440"/>
      <c r="D242" s="441"/>
      <c r="E242" s="440"/>
      <c r="F242" s="440"/>
    </row>
    <row r="243" spans="2:6" ht="18.75" x14ac:dyDescent="0.3">
      <c r="B243" s="440" t="s">
        <v>396</v>
      </c>
      <c r="C243" s="440"/>
      <c r="D243" s="441"/>
      <c r="E243" s="440"/>
      <c r="F243" s="440"/>
    </row>
    <row r="244" spans="2:6" x14ac:dyDescent="0.25">
      <c r="B244" s="75"/>
      <c r="C244" s="75"/>
      <c r="D244" s="76"/>
      <c r="E244" s="75"/>
      <c r="F244" s="75"/>
    </row>
    <row r="245" spans="2:6" x14ac:dyDescent="0.25">
      <c r="B245" s="17">
        <v>1</v>
      </c>
      <c r="C245" s="17" t="s">
        <v>35</v>
      </c>
      <c r="D245" s="77" t="s">
        <v>194</v>
      </c>
      <c r="E245" s="17"/>
      <c r="F245" s="17"/>
    </row>
    <row r="246" spans="2:6" x14ac:dyDescent="0.25">
      <c r="B246" s="17">
        <v>2</v>
      </c>
      <c r="C246" s="17" t="s">
        <v>36</v>
      </c>
      <c r="D246" s="77" t="s">
        <v>195</v>
      </c>
      <c r="E246" s="17"/>
      <c r="F246" s="17"/>
    </row>
    <row r="247" spans="2:6" x14ac:dyDescent="0.25">
      <c r="B247" s="17">
        <v>3</v>
      </c>
      <c r="C247" s="17" t="s">
        <v>37</v>
      </c>
      <c r="D247" s="77" t="s">
        <v>38</v>
      </c>
      <c r="E247" s="17"/>
      <c r="F247" s="17"/>
    </row>
    <row r="248" spans="2:6" x14ac:dyDescent="0.25">
      <c r="B248" s="75"/>
      <c r="C248" s="17"/>
      <c r="D248" s="77"/>
      <c r="E248" s="17"/>
      <c r="F248" s="17"/>
    </row>
    <row r="249" spans="2:6" x14ac:dyDescent="0.25">
      <c r="C249" s="442" t="s">
        <v>455</v>
      </c>
      <c r="D249" s="443"/>
      <c r="E249" s="444"/>
      <c r="F249" s="444"/>
    </row>
    <row r="250" spans="2:6" x14ac:dyDescent="0.25">
      <c r="C250" s="444"/>
      <c r="D250" s="443"/>
      <c r="E250" s="444"/>
      <c r="F250" s="444"/>
    </row>
    <row r="251" spans="2:6" x14ac:dyDescent="0.25">
      <c r="C251" s="444"/>
      <c r="D251" s="443"/>
      <c r="E251" s="444"/>
      <c r="F251" s="444"/>
    </row>
    <row r="252" spans="2:6" x14ac:dyDescent="0.25">
      <c r="C252" s="17"/>
      <c r="D252" s="77"/>
      <c r="E252" s="17"/>
      <c r="F252" s="17"/>
    </row>
    <row r="253" spans="2:6" x14ac:dyDescent="0.25">
      <c r="C253" s="78" t="s">
        <v>40</v>
      </c>
      <c r="D253" s="79">
        <f>D226</f>
        <v>116934800</v>
      </c>
      <c r="E253" s="90"/>
      <c r="F253" s="90"/>
    </row>
    <row r="254" spans="2:6" x14ac:dyDescent="0.25">
      <c r="C254" s="81" t="s">
        <v>41</v>
      </c>
      <c r="D254" s="82"/>
      <c r="E254" s="445"/>
      <c r="F254" s="445"/>
    </row>
    <row r="255" spans="2:6" x14ac:dyDescent="0.25">
      <c r="C255" s="84" t="s">
        <v>42</v>
      </c>
      <c r="D255" s="85">
        <v>0</v>
      </c>
      <c r="E255" s="446" t="s">
        <v>57</v>
      </c>
      <c r="F255" s="446"/>
    </row>
    <row r="256" spans="2:6" x14ac:dyDescent="0.25">
      <c r="C256" s="84" t="s">
        <v>43</v>
      </c>
      <c r="D256" s="85">
        <v>0</v>
      </c>
      <c r="E256" s="446" t="s">
        <v>57</v>
      </c>
      <c r="F256" s="446"/>
    </row>
    <row r="257" spans="3:6" x14ac:dyDescent="0.25">
      <c r="C257" s="84" t="s">
        <v>44</v>
      </c>
      <c r="D257" s="87">
        <v>0</v>
      </c>
      <c r="E257" s="70"/>
      <c r="F257" s="70"/>
    </row>
    <row r="258" spans="3:6" x14ac:dyDescent="0.25">
      <c r="C258" s="89" t="s">
        <v>45</v>
      </c>
      <c r="D258" s="79">
        <f>SUM(D255:D257)</f>
        <v>0</v>
      </c>
      <c r="E258" s="90"/>
      <c r="F258" s="90"/>
    </row>
    <row r="259" spans="3:6" x14ac:dyDescent="0.25">
      <c r="C259" s="81" t="s">
        <v>46</v>
      </c>
      <c r="D259" s="447"/>
      <c r="E259" s="445"/>
      <c r="F259" s="445"/>
    </row>
    <row r="260" spans="3:6" x14ac:dyDescent="0.25">
      <c r="C260" s="84" t="s">
        <v>47</v>
      </c>
      <c r="D260" s="85">
        <v>48642969</v>
      </c>
      <c r="E260" s="73"/>
      <c r="F260" s="73"/>
    </row>
    <row r="261" spans="3:6" x14ac:dyDescent="0.25">
      <c r="C261" s="89" t="s">
        <v>48</v>
      </c>
      <c r="D261" s="79">
        <f>SUM(D260:D260)</f>
        <v>48642969</v>
      </c>
      <c r="E261" s="90"/>
      <c r="F261" s="90"/>
    </row>
    <row r="262" spans="3:6" x14ac:dyDescent="0.25">
      <c r="C262" s="78" t="s">
        <v>49</v>
      </c>
      <c r="D262" s="79">
        <f>D253+D258-D261</f>
        <v>68291831</v>
      </c>
      <c r="E262" s="90"/>
      <c r="F262" s="90"/>
    </row>
    <row r="263" spans="3:6" x14ac:dyDescent="0.25">
      <c r="C263" s="84" t="s">
        <v>50</v>
      </c>
      <c r="D263" s="82"/>
      <c r="E263" s="91"/>
      <c r="F263" s="91"/>
    </row>
    <row r="264" spans="3:6" x14ac:dyDescent="0.25">
      <c r="C264" s="84" t="s">
        <v>51</v>
      </c>
      <c r="D264" s="85">
        <v>0</v>
      </c>
      <c r="E264" s="73"/>
      <c r="F264" s="73"/>
    </row>
    <row r="265" spans="3:6" x14ac:dyDescent="0.25">
      <c r="C265" s="84" t="s">
        <v>52</v>
      </c>
      <c r="D265" s="85">
        <f>D262</f>
        <v>68291831</v>
      </c>
      <c r="E265" s="73"/>
      <c r="F265" s="73"/>
    </row>
    <row r="266" spans="3:6" x14ac:dyDescent="0.25">
      <c r="C266" s="84"/>
      <c r="D266" s="85"/>
      <c r="E266" s="73"/>
      <c r="F266" s="73"/>
    </row>
    <row r="267" spans="3:6" x14ac:dyDescent="0.25">
      <c r="C267" s="442" t="s">
        <v>196</v>
      </c>
      <c r="D267" s="448"/>
      <c r="E267" s="442"/>
      <c r="F267" s="442"/>
    </row>
    <row r="268" spans="3:6" x14ac:dyDescent="0.25">
      <c r="C268" s="449" t="s">
        <v>53</v>
      </c>
      <c r="D268" s="448"/>
      <c r="E268" s="449"/>
      <c r="F268" s="69"/>
    </row>
    <row r="269" spans="3:6" x14ac:dyDescent="0.25">
      <c r="C269" s="73"/>
      <c r="D269" s="85"/>
      <c r="E269" s="73"/>
      <c r="F269" s="69"/>
    </row>
    <row r="270" spans="3:6" x14ac:dyDescent="0.25">
      <c r="C270" s="73"/>
      <c r="D270" s="85"/>
      <c r="E270" s="73"/>
      <c r="F270" s="69"/>
    </row>
    <row r="271" spans="3:6" x14ac:dyDescent="0.25">
      <c r="C271" s="17"/>
      <c r="D271" s="77"/>
      <c r="E271" s="19" t="s">
        <v>397</v>
      </c>
      <c r="F271" s="19"/>
    </row>
    <row r="272" spans="3:6" x14ac:dyDescent="0.25">
      <c r="C272" s="17"/>
      <c r="D272" s="77"/>
      <c r="E272" s="16" t="s">
        <v>25</v>
      </c>
      <c r="F272" s="16"/>
    </row>
    <row r="273" spans="2:6" x14ac:dyDescent="0.25">
      <c r="C273" s="17"/>
      <c r="D273" s="77"/>
      <c r="E273" s="16"/>
      <c r="F273" s="16"/>
    </row>
    <row r="274" spans="2:6" x14ac:dyDescent="0.25">
      <c r="C274" s="17"/>
      <c r="D274" s="77"/>
      <c r="E274" s="16"/>
      <c r="F274" s="16"/>
    </row>
    <row r="275" spans="2:6" x14ac:dyDescent="0.25">
      <c r="C275" s="17"/>
      <c r="D275" s="77"/>
      <c r="E275" s="16"/>
      <c r="F275" s="16"/>
    </row>
    <row r="276" spans="2:6" x14ac:dyDescent="0.25">
      <c r="C276" s="17"/>
      <c r="D276" s="77"/>
      <c r="E276" s="16"/>
      <c r="F276" s="16"/>
    </row>
    <row r="277" spans="2:6" x14ac:dyDescent="0.25">
      <c r="C277" s="17"/>
      <c r="D277" s="77"/>
      <c r="E277" s="18" t="s">
        <v>185</v>
      </c>
      <c r="F277" s="18"/>
    </row>
    <row r="278" spans="2:6" x14ac:dyDescent="0.25">
      <c r="C278" s="17"/>
      <c r="D278" s="77"/>
      <c r="E278" s="19" t="s">
        <v>186</v>
      </c>
      <c r="F278" s="19"/>
    </row>
    <row r="282" spans="2:6" ht="18.75" x14ac:dyDescent="0.3">
      <c r="B282" s="440" t="s">
        <v>33</v>
      </c>
      <c r="C282" s="440"/>
      <c r="D282" s="441"/>
      <c r="E282" s="440"/>
      <c r="F282" s="440"/>
    </row>
    <row r="283" spans="2:6" ht="18.75" x14ac:dyDescent="0.3">
      <c r="B283" s="440" t="s">
        <v>453</v>
      </c>
      <c r="C283" s="440"/>
      <c r="D283" s="441"/>
      <c r="E283" s="440"/>
      <c r="F283" s="440"/>
    </row>
    <row r="284" spans="2:6" x14ac:dyDescent="0.25">
      <c r="B284" s="75"/>
      <c r="C284" s="75"/>
      <c r="D284" s="76"/>
      <c r="E284" s="75"/>
      <c r="F284" s="75"/>
    </row>
    <row r="285" spans="2:6" x14ac:dyDescent="0.25">
      <c r="B285" s="17">
        <v>1</v>
      </c>
      <c r="C285" s="17" t="s">
        <v>35</v>
      </c>
      <c r="D285" s="77" t="s">
        <v>194</v>
      </c>
      <c r="E285" s="17"/>
      <c r="F285" s="17"/>
    </row>
    <row r="286" spans="2:6" x14ac:dyDescent="0.25">
      <c r="B286" s="17">
        <v>2</v>
      </c>
      <c r="C286" s="17" t="s">
        <v>36</v>
      </c>
      <c r="D286" s="77" t="s">
        <v>195</v>
      </c>
      <c r="E286" s="17"/>
      <c r="F286" s="17"/>
    </row>
    <row r="287" spans="2:6" x14ac:dyDescent="0.25">
      <c r="B287" s="17">
        <v>3</v>
      </c>
      <c r="C287" s="17" t="s">
        <v>37</v>
      </c>
      <c r="D287" s="77" t="s">
        <v>38</v>
      </c>
      <c r="E287" s="17"/>
      <c r="F287" s="17"/>
    </row>
    <row r="288" spans="2:6" x14ac:dyDescent="0.25">
      <c r="B288" s="75"/>
      <c r="C288" s="17"/>
      <c r="D288" s="77"/>
      <c r="E288" s="17"/>
      <c r="F288" s="17"/>
    </row>
    <row r="289" spans="3:6" x14ac:dyDescent="0.25">
      <c r="C289" s="442" t="s">
        <v>456</v>
      </c>
      <c r="D289" s="443"/>
      <c r="E289" s="444"/>
      <c r="F289" s="444"/>
    </row>
    <row r="290" spans="3:6" x14ac:dyDescent="0.25">
      <c r="C290" s="444"/>
      <c r="D290" s="443"/>
      <c r="E290" s="444"/>
      <c r="F290" s="444"/>
    </row>
    <row r="291" spans="3:6" x14ac:dyDescent="0.25">
      <c r="C291" s="444"/>
      <c r="D291" s="443"/>
      <c r="E291" s="444"/>
      <c r="F291" s="444"/>
    </row>
    <row r="292" spans="3:6" x14ac:dyDescent="0.25">
      <c r="C292" s="17"/>
      <c r="D292" s="77"/>
      <c r="E292" s="17"/>
      <c r="F292" s="17"/>
    </row>
    <row r="293" spans="3:6" x14ac:dyDescent="0.25">
      <c r="C293" s="78" t="s">
        <v>40</v>
      </c>
      <c r="D293" s="398">
        <f>D253</f>
        <v>116934800</v>
      </c>
      <c r="E293" s="399"/>
      <c r="F293" s="399"/>
    </row>
    <row r="294" spans="3:6" x14ac:dyDescent="0.25">
      <c r="C294" s="81" t="s">
        <v>41</v>
      </c>
      <c r="D294" s="400"/>
      <c r="E294" s="450"/>
      <c r="F294" s="450"/>
    </row>
    <row r="295" spans="3:6" x14ac:dyDescent="0.25">
      <c r="C295" s="84" t="s">
        <v>42</v>
      </c>
      <c r="D295" s="401">
        <f>D255</f>
        <v>0</v>
      </c>
      <c r="E295" s="451" t="s">
        <v>57</v>
      </c>
      <c r="F295" s="451"/>
    </row>
    <row r="296" spans="3:6" x14ac:dyDescent="0.25">
      <c r="C296" s="84" t="s">
        <v>43</v>
      </c>
      <c r="D296" s="401">
        <v>238276000</v>
      </c>
      <c r="E296" s="451" t="s">
        <v>57</v>
      </c>
      <c r="F296" s="451"/>
    </row>
    <row r="297" spans="3:6" x14ac:dyDescent="0.25">
      <c r="C297" s="84" t="s">
        <v>44</v>
      </c>
      <c r="D297" s="402">
        <v>0</v>
      </c>
      <c r="E297" s="403"/>
      <c r="F297" s="403"/>
    </row>
    <row r="298" spans="3:6" x14ac:dyDescent="0.25">
      <c r="C298" s="89" t="s">
        <v>45</v>
      </c>
      <c r="D298" s="398">
        <f>SUM(D295:D297)</f>
        <v>238276000</v>
      </c>
      <c r="E298" s="399"/>
      <c r="F298" s="399"/>
    </row>
    <row r="299" spans="3:6" x14ac:dyDescent="0.25">
      <c r="C299" s="81" t="s">
        <v>46</v>
      </c>
      <c r="D299" s="452"/>
      <c r="E299" s="450"/>
      <c r="F299" s="450"/>
    </row>
    <row r="300" spans="3:6" x14ac:dyDescent="0.25">
      <c r="C300" s="84" t="s">
        <v>47</v>
      </c>
      <c r="D300" s="401">
        <f>D260+BKU!H353</f>
        <v>165305247</v>
      </c>
      <c r="E300" s="404"/>
      <c r="F300" s="404"/>
    </row>
    <row r="301" spans="3:6" x14ac:dyDescent="0.25">
      <c r="C301" s="89" t="s">
        <v>48</v>
      </c>
      <c r="D301" s="398">
        <f>SUM(D300:D300)</f>
        <v>165305247</v>
      </c>
      <c r="E301" s="399"/>
      <c r="F301" s="399"/>
    </row>
    <row r="302" spans="3:6" x14ac:dyDescent="0.25">
      <c r="C302" s="78" t="s">
        <v>49</v>
      </c>
      <c r="D302" s="398">
        <f>D293+D298-D301</f>
        <v>189905553</v>
      </c>
      <c r="E302" s="399"/>
      <c r="F302" s="399"/>
    </row>
    <row r="303" spans="3:6" x14ac:dyDescent="0.25">
      <c r="C303" s="84" t="s">
        <v>50</v>
      </c>
      <c r="D303" s="400"/>
      <c r="E303" s="405"/>
      <c r="F303" s="405"/>
    </row>
    <row r="304" spans="3:6" x14ac:dyDescent="0.25">
      <c r="C304" s="84" t="s">
        <v>51</v>
      </c>
      <c r="D304" s="401">
        <v>0</v>
      </c>
      <c r="E304" s="404"/>
      <c r="F304" s="404"/>
    </row>
    <row r="305" spans="3:6" x14ac:dyDescent="0.25">
      <c r="C305" s="84" t="s">
        <v>52</v>
      </c>
      <c r="D305" s="401">
        <f>D302</f>
        <v>189905553</v>
      </c>
      <c r="E305" s="404"/>
      <c r="F305" s="404"/>
    </row>
    <row r="306" spans="3:6" x14ac:dyDescent="0.25">
      <c r="C306" s="84"/>
      <c r="D306" s="85"/>
      <c r="E306" s="73"/>
      <c r="F306" s="73"/>
    </row>
    <row r="307" spans="3:6" x14ac:dyDescent="0.25">
      <c r="C307" s="442" t="s">
        <v>196</v>
      </c>
      <c r="D307" s="448"/>
      <c r="E307" s="442"/>
      <c r="F307" s="442"/>
    </row>
    <row r="308" spans="3:6" x14ac:dyDescent="0.25">
      <c r="C308" s="449" t="s">
        <v>53</v>
      </c>
      <c r="D308" s="448"/>
      <c r="E308" s="449"/>
      <c r="F308" s="69"/>
    </row>
    <row r="309" spans="3:6" x14ac:dyDescent="0.25">
      <c r="C309" s="73"/>
      <c r="D309" s="85"/>
      <c r="E309" s="73"/>
      <c r="F309" s="69"/>
    </row>
    <row r="310" spans="3:6" x14ac:dyDescent="0.25">
      <c r="C310" s="73"/>
      <c r="D310" s="85"/>
      <c r="E310" s="73"/>
      <c r="F310" s="69"/>
    </row>
    <row r="311" spans="3:6" x14ac:dyDescent="0.25">
      <c r="C311" s="17"/>
      <c r="D311" s="77"/>
      <c r="E311" s="19" t="s">
        <v>458</v>
      </c>
      <c r="F311" s="19"/>
    </row>
    <row r="312" spans="3:6" x14ac:dyDescent="0.25">
      <c r="C312" s="17"/>
      <c r="D312" s="77"/>
      <c r="E312" s="16" t="s">
        <v>25</v>
      </c>
      <c r="F312" s="16"/>
    </row>
    <row r="313" spans="3:6" x14ac:dyDescent="0.25">
      <c r="C313" s="17"/>
      <c r="D313" s="77"/>
      <c r="E313" s="16"/>
      <c r="F313" s="16"/>
    </row>
    <row r="314" spans="3:6" x14ac:dyDescent="0.25">
      <c r="C314" s="17"/>
      <c r="D314" s="77"/>
      <c r="E314" s="16"/>
      <c r="F314" s="16"/>
    </row>
    <row r="315" spans="3:6" x14ac:dyDescent="0.25">
      <c r="C315" s="17"/>
      <c r="D315" s="77"/>
      <c r="E315" s="16"/>
      <c r="F315" s="16"/>
    </row>
    <row r="316" spans="3:6" x14ac:dyDescent="0.25">
      <c r="C316" s="17"/>
      <c r="D316" s="77"/>
      <c r="E316" s="16"/>
      <c r="F316" s="16"/>
    </row>
    <row r="317" spans="3:6" x14ac:dyDescent="0.25">
      <c r="C317" s="17"/>
      <c r="D317" s="77"/>
      <c r="E317" s="18" t="s">
        <v>185</v>
      </c>
      <c r="F317" s="18"/>
    </row>
    <row r="318" spans="3:6" x14ac:dyDescent="0.25">
      <c r="C318" s="17"/>
      <c r="D318" s="77"/>
      <c r="E318" s="19" t="s">
        <v>186</v>
      </c>
      <c r="F318" s="19"/>
    </row>
    <row r="323" spans="2:6" ht="18.75" x14ac:dyDescent="0.3">
      <c r="B323" s="440" t="s">
        <v>33</v>
      </c>
      <c r="C323" s="440"/>
      <c r="D323" s="441"/>
      <c r="E323" s="440"/>
      <c r="F323" s="440"/>
    </row>
    <row r="324" spans="2:6" ht="18.75" x14ac:dyDescent="0.3">
      <c r="B324" s="440" t="s">
        <v>481</v>
      </c>
      <c r="C324" s="440"/>
      <c r="D324" s="441"/>
      <c r="E324" s="440"/>
      <c r="F324" s="440"/>
    </row>
    <row r="325" spans="2:6" x14ac:dyDescent="0.25">
      <c r="B325" s="75"/>
      <c r="C325" s="75"/>
      <c r="D325" s="76"/>
      <c r="E325" s="75"/>
      <c r="F325" s="75"/>
    </row>
    <row r="326" spans="2:6" x14ac:dyDescent="0.25">
      <c r="B326" s="17">
        <v>1</v>
      </c>
      <c r="C326" s="17" t="s">
        <v>35</v>
      </c>
      <c r="D326" s="77" t="s">
        <v>194</v>
      </c>
      <c r="E326" s="17"/>
      <c r="F326" s="17"/>
    </row>
    <row r="327" spans="2:6" x14ac:dyDescent="0.25">
      <c r="B327" s="17">
        <v>2</v>
      </c>
      <c r="C327" s="17" t="s">
        <v>36</v>
      </c>
      <c r="D327" s="77" t="s">
        <v>195</v>
      </c>
      <c r="E327" s="17"/>
      <c r="F327" s="17"/>
    </row>
    <row r="328" spans="2:6" x14ac:dyDescent="0.25">
      <c r="B328" s="17">
        <v>3</v>
      </c>
      <c r="C328" s="17" t="s">
        <v>37</v>
      </c>
      <c r="D328" s="77" t="s">
        <v>38</v>
      </c>
      <c r="E328" s="17"/>
      <c r="F328" s="17"/>
    </row>
    <row r="329" spans="2:6" x14ac:dyDescent="0.25">
      <c r="B329" s="75"/>
      <c r="C329" s="17"/>
      <c r="D329" s="77"/>
      <c r="E329" s="17"/>
      <c r="F329" s="17"/>
    </row>
    <row r="330" spans="2:6" x14ac:dyDescent="0.25">
      <c r="C330" s="442" t="s">
        <v>456</v>
      </c>
      <c r="D330" s="443"/>
      <c r="E330" s="444"/>
      <c r="F330" s="444"/>
    </row>
    <row r="331" spans="2:6" x14ac:dyDescent="0.25">
      <c r="C331" s="444"/>
      <c r="D331" s="443"/>
      <c r="E331" s="444"/>
      <c r="F331" s="444"/>
    </row>
    <row r="332" spans="2:6" x14ac:dyDescent="0.25">
      <c r="C332" s="444"/>
      <c r="D332" s="443"/>
      <c r="E332" s="444"/>
      <c r="F332" s="444"/>
    </row>
    <row r="333" spans="2:6" x14ac:dyDescent="0.25">
      <c r="C333" s="17"/>
      <c r="D333" s="77"/>
      <c r="E333" s="17"/>
      <c r="F333" s="17"/>
    </row>
    <row r="334" spans="2:6" x14ac:dyDescent="0.25">
      <c r="C334" s="78" t="s">
        <v>40</v>
      </c>
      <c r="D334" s="79">
        <f>D265</f>
        <v>68291831</v>
      </c>
      <c r="E334" s="90"/>
      <c r="F334" s="90"/>
    </row>
    <row r="335" spans="2:6" x14ac:dyDescent="0.25">
      <c r="C335" s="81" t="s">
        <v>41</v>
      </c>
      <c r="D335" s="82"/>
      <c r="E335" s="445"/>
      <c r="F335" s="445"/>
    </row>
    <row r="336" spans="2:6" x14ac:dyDescent="0.25">
      <c r="C336" s="84" t="s">
        <v>42</v>
      </c>
      <c r="D336" s="85">
        <v>0</v>
      </c>
      <c r="E336" s="446" t="s">
        <v>57</v>
      </c>
      <c r="F336" s="446"/>
    </row>
    <row r="337" spans="3:6" x14ac:dyDescent="0.25">
      <c r="C337" s="84" t="s">
        <v>43</v>
      </c>
      <c r="D337" s="85">
        <v>238276000</v>
      </c>
      <c r="E337" s="446" t="s">
        <v>57</v>
      </c>
      <c r="F337" s="446"/>
    </row>
    <row r="338" spans="3:6" x14ac:dyDescent="0.25">
      <c r="C338" s="84" t="s">
        <v>44</v>
      </c>
      <c r="D338" s="87">
        <v>0</v>
      </c>
      <c r="E338" s="70"/>
      <c r="F338" s="70"/>
    </row>
    <row r="339" spans="3:6" x14ac:dyDescent="0.25">
      <c r="C339" s="89" t="s">
        <v>45</v>
      </c>
      <c r="D339" s="79">
        <f>SUM(D336:D338)</f>
        <v>238276000</v>
      </c>
      <c r="E339" s="90"/>
      <c r="F339" s="90"/>
    </row>
    <row r="340" spans="3:6" x14ac:dyDescent="0.25">
      <c r="C340" s="81" t="s">
        <v>46</v>
      </c>
      <c r="D340" s="447"/>
      <c r="E340" s="445"/>
      <c r="F340" s="445"/>
    </row>
    <row r="341" spans="3:6" x14ac:dyDescent="0.25">
      <c r="C341" s="84" t="s">
        <v>47</v>
      </c>
      <c r="D341" s="85">
        <f>BKU!H353</f>
        <v>116662278</v>
      </c>
      <c r="E341" s="73"/>
      <c r="F341" s="73"/>
    </row>
    <row r="342" spans="3:6" x14ac:dyDescent="0.25">
      <c r="C342" s="89" t="s">
        <v>48</v>
      </c>
      <c r="D342" s="79">
        <f>SUM(D341:D341)</f>
        <v>116662278</v>
      </c>
      <c r="E342" s="90"/>
      <c r="F342" s="90"/>
    </row>
    <row r="343" spans="3:6" x14ac:dyDescent="0.25">
      <c r="C343" s="78" t="s">
        <v>49</v>
      </c>
      <c r="D343" s="79">
        <f>D334+D339-D342</f>
        <v>189905553</v>
      </c>
      <c r="E343" s="90"/>
      <c r="F343" s="90"/>
    </row>
    <row r="344" spans="3:6" x14ac:dyDescent="0.25">
      <c r="C344" s="84" t="s">
        <v>50</v>
      </c>
      <c r="D344" s="82"/>
      <c r="E344" s="91"/>
      <c r="F344" s="91"/>
    </row>
    <row r="345" spans="3:6" x14ac:dyDescent="0.25">
      <c r="C345" s="84" t="s">
        <v>51</v>
      </c>
      <c r="D345" s="85">
        <v>0</v>
      </c>
      <c r="E345" s="73"/>
      <c r="F345" s="73"/>
    </row>
    <row r="346" spans="3:6" x14ac:dyDescent="0.25">
      <c r="C346" s="84" t="s">
        <v>52</v>
      </c>
      <c r="D346" s="85">
        <f>D343</f>
        <v>189905553</v>
      </c>
      <c r="E346" s="73"/>
      <c r="F346" s="73"/>
    </row>
    <row r="347" spans="3:6" x14ac:dyDescent="0.25">
      <c r="C347" s="84"/>
      <c r="D347" s="85"/>
      <c r="E347" s="73"/>
      <c r="F347" s="73"/>
    </row>
    <row r="348" spans="3:6" x14ac:dyDescent="0.25">
      <c r="C348" s="442" t="s">
        <v>196</v>
      </c>
      <c r="D348" s="448"/>
      <c r="E348" s="442"/>
      <c r="F348" s="442"/>
    </row>
    <row r="349" spans="3:6" x14ac:dyDescent="0.25">
      <c r="C349" s="449" t="s">
        <v>53</v>
      </c>
      <c r="D349" s="448"/>
      <c r="E349" s="449"/>
      <c r="F349" s="69"/>
    </row>
    <row r="350" spans="3:6" x14ac:dyDescent="0.25">
      <c r="C350" s="73"/>
      <c r="D350" s="85"/>
      <c r="E350" s="73"/>
      <c r="F350" s="69"/>
    </row>
    <row r="351" spans="3:6" x14ac:dyDescent="0.25">
      <c r="C351" s="73"/>
      <c r="D351" s="85"/>
      <c r="E351" s="73"/>
      <c r="F351" s="69"/>
    </row>
    <row r="352" spans="3:6" x14ac:dyDescent="0.25">
      <c r="C352" s="17"/>
      <c r="D352" s="77"/>
      <c r="E352" s="19" t="s">
        <v>458</v>
      </c>
      <c r="F352" s="19"/>
    </row>
    <row r="353" spans="2:6" x14ac:dyDescent="0.25">
      <c r="C353" s="17"/>
      <c r="D353" s="77"/>
      <c r="E353" s="16" t="s">
        <v>25</v>
      </c>
      <c r="F353" s="16"/>
    </row>
    <row r="354" spans="2:6" x14ac:dyDescent="0.25">
      <c r="C354" s="17"/>
      <c r="D354" s="77"/>
      <c r="E354" s="16"/>
      <c r="F354" s="16"/>
    </row>
    <row r="355" spans="2:6" x14ac:dyDescent="0.25">
      <c r="C355" s="17"/>
      <c r="D355" s="77"/>
      <c r="E355" s="16"/>
      <c r="F355" s="16"/>
    </row>
    <row r="356" spans="2:6" x14ac:dyDescent="0.25">
      <c r="C356" s="17"/>
      <c r="D356" s="77"/>
      <c r="E356" s="16"/>
      <c r="F356" s="16"/>
    </row>
    <row r="357" spans="2:6" x14ac:dyDescent="0.25">
      <c r="C357" s="17"/>
      <c r="D357" s="77"/>
      <c r="E357" s="16"/>
      <c r="F357" s="16"/>
    </row>
    <row r="358" spans="2:6" x14ac:dyDescent="0.25">
      <c r="C358" s="17"/>
      <c r="D358" s="77"/>
      <c r="E358" s="18" t="s">
        <v>185</v>
      </c>
      <c r="F358" s="18"/>
    </row>
    <row r="359" spans="2:6" x14ac:dyDescent="0.25">
      <c r="C359" s="17"/>
      <c r="D359" s="77"/>
      <c r="E359" s="19" t="s">
        <v>186</v>
      </c>
      <c r="F359" s="19"/>
    </row>
    <row r="363" spans="2:6" ht="18.75" x14ac:dyDescent="0.3">
      <c r="B363" s="440" t="s">
        <v>33</v>
      </c>
      <c r="C363" s="440"/>
      <c r="D363" s="441"/>
      <c r="E363" s="440"/>
      <c r="F363" s="440"/>
    </row>
    <row r="364" spans="2:6" ht="18.75" x14ac:dyDescent="0.3">
      <c r="B364" s="440" t="s">
        <v>482</v>
      </c>
      <c r="C364" s="440"/>
      <c r="D364" s="441"/>
      <c r="E364" s="440"/>
      <c r="F364" s="440"/>
    </row>
    <row r="365" spans="2:6" x14ac:dyDescent="0.25">
      <c r="B365" s="75"/>
      <c r="C365" s="75"/>
      <c r="D365" s="76"/>
      <c r="E365" s="75"/>
      <c r="F365" s="75"/>
    </row>
    <row r="366" spans="2:6" x14ac:dyDescent="0.25">
      <c r="B366" s="17">
        <v>1</v>
      </c>
      <c r="C366" s="17" t="s">
        <v>35</v>
      </c>
      <c r="D366" s="77" t="s">
        <v>194</v>
      </c>
      <c r="E366" s="17"/>
      <c r="F366" s="17"/>
    </row>
    <row r="367" spans="2:6" x14ac:dyDescent="0.25">
      <c r="B367" s="17">
        <v>2</v>
      </c>
      <c r="C367" s="17" t="s">
        <v>36</v>
      </c>
      <c r="D367" s="77" t="s">
        <v>195</v>
      </c>
      <c r="E367" s="17"/>
      <c r="F367" s="17"/>
    </row>
    <row r="368" spans="2:6" x14ac:dyDescent="0.25">
      <c r="B368" s="17">
        <v>3</v>
      </c>
      <c r="C368" s="17" t="s">
        <v>37</v>
      </c>
      <c r="D368" s="77" t="s">
        <v>38</v>
      </c>
      <c r="E368" s="17"/>
      <c r="F368" s="17"/>
    </row>
    <row r="369" spans="2:6" x14ac:dyDescent="0.25">
      <c r="B369" s="75"/>
      <c r="C369" s="17"/>
      <c r="D369" s="77"/>
      <c r="E369" s="17"/>
      <c r="F369" s="17"/>
    </row>
    <row r="370" spans="2:6" x14ac:dyDescent="0.25">
      <c r="C370" s="442" t="s">
        <v>483</v>
      </c>
      <c r="D370" s="443"/>
      <c r="E370" s="444"/>
      <c r="F370" s="444"/>
    </row>
    <row r="371" spans="2:6" x14ac:dyDescent="0.25">
      <c r="C371" s="444"/>
      <c r="D371" s="443"/>
      <c r="E371" s="444"/>
      <c r="F371" s="444"/>
    </row>
    <row r="372" spans="2:6" x14ac:dyDescent="0.25">
      <c r="C372" s="444"/>
      <c r="D372" s="443"/>
      <c r="E372" s="444"/>
      <c r="F372" s="444"/>
    </row>
    <row r="373" spans="2:6" x14ac:dyDescent="0.25">
      <c r="C373" s="17"/>
      <c r="D373" s="77"/>
      <c r="E373" s="17"/>
      <c r="F373" s="17"/>
    </row>
    <row r="374" spans="2:6" x14ac:dyDescent="0.25">
      <c r="C374" s="78" t="s">
        <v>40</v>
      </c>
      <c r="D374" s="79">
        <f>D305</f>
        <v>189905553</v>
      </c>
      <c r="E374" s="90"/>
      <c r="F374" s="90"/>
    </row>
    <row r="375" spans="2:6" x14ac:dyDescent="0.25">
      <c r="C375" s="81" t="s">
        <v>41</v>
      </c>
      <c r="D375" s="82"/>
      <c r="E375" s="445"/>
      <c r="F375" s="445"/>
    </row>
    <row r="376" spans="2:6" x14ac:dyDescent="0.25">
      <c r="C376" s="84" t="s">
        <v>42</v>
      </c>
      <c r="D376" s="85">
        <v>0</v>
      </c>
      <c r="E376" s="446" t="s">
        <v>57</v>
      </c>
      <c r="F376" s="446"/>
    </row>
    <row r="377" spans="2:6" x14ac:dyDescent="0.25">
      <c r="C377" s="84" t="s">
        <v>43</v>
      </c>
      <c r="D377" s="85">
        <v>0</v>
      </c>
      <c r="E377" s="446" t="s">
        <v>57</v>
      </c>
      <c r="F377" s="446"/>
    </row>
    <row r="378" spans="2:6" x14ac:dyDescent="0.25">
      <c r="C378" s="84" t="s">
        <v>44</v>
      </c>
      <c r="D378" s="87">
        <v>0</v>
      </c>
      <c r="E378" s="70"/>
      <c r="F378" s="70"/>
    </row>
    <row r="379" spans="2:6" x14ac:dyDescent="0.25">
      <c r="C379" s="89" t="s">
        <v>45</v>
      </c>
      <c r="D379" s="79">
        <f>SUM(D376:D378)</f>
        <v>0</v>
      </c>
      <c r="E379" s="90"/>
      <c r="F379" s="90"/>
    </row>
    <row r="380" spans="2:6" x14ac:dyDescent="0.25">
      <c r="C380" s="81" t="s">
        <v>46</v>
      </c>
      <c r="D380" s="447"/>
      <c r="E380" s="445"/>
      <c r="F380" s="445"/>
    </row>
    <row r="381" spans="2:6" x14ac:dyDescent="0.25">
      <c r="C381" s="84" t="s">
        <v>47</v>
      </c>
      <c r="D381" s="85">
        <f>BKU!H403</f>
        <v>56768430</v>
      </c>
      <c r="E381" s="73"/>
      <c r="F381" s="73"/>
    </row>
    <row r="382" spans="2:6" x14ac:dyDescent="0.25">
      <c r="C382" s="89" t="s">
        <v>48</v>
      </c>
      <c r="D382" s="79">
        <f>SUM(D381:D381)</f>
        <v>56768430</v>
      </c>
      <c r="E382" s="90"/>
      <c r="F382" s="90"/>
    </row>
    <row r="383" spans="2:6" x14ac:dyDescent="0.25">
      <c r="C383" s="78" t="s">
        <v>49</v>
      </c>
      <c r="D383" s="79">
        <f>D374+D379-D382</f>
        <v>133137123</v>
      </c>
      <c r="E383" s="90"/>
      <c r="F383" s="90"/>
    </row>
    <row r="384" spans="2:6" x14ac:dyDescent="0.25">
      <c r="C384" s="84" t="s">
        <v>50</v>
      </c>
      <c r="D384" s="82"/>
      <c r="E384" s="91"/>
      <c r="F384" s="91"/>
    </row>
    <row r="385" spans="3:6" x14ac:dyDescent="0.25">
      <c r="C385" s="84" t="s">
        <v>51</v>
      </c>
      <c r="D385" s="85">
        <v>0</v>
      </c>
      <c r="E385" s="73"/>
      <c r="F385" s="73"/>
    </row>
    <row r="386" spans="3:6" x14ac:dyDescent="0.25">
      <c r="C386" s="84" t="s">
        <v>52</v>
      </c>
      <c r="D386" s="85">
        <f>D383</f>
        <v>133137123</v>
      </c>
      <c r="E386" s="73"/>
      <c r="F386" s="73"/>
    </row>
    <row r="387" spans="3:6" x14ac:dyDescent="0.25">
      <c r="C387" s="84"/>
      <c r="D387" s="85"/>
      <c r="E387" s="73"/>
      <c r="F387" s="73"/>
    </row>
    <row r="388" spans="3:6" x14ac:dyDescent="0.25">
      <c r="C388" s="442" t="s">
        <v>196</v>
      </c>
      <c r="D388" s="448"/>
      <c r="E388" s="442"/>
      <c r="F388" s="442"/>
    </row>
    <row r="389" spans="3:6" x14ac:dyDescent="0.25">
      <c r="C389" s="449" t="s">
        <v>53</v>
      </c>
      <c r="D389" s="448"/>
      <c r="E389" s="449"/>
      <c r="F389" s="69"/>
    </row>
    <row r="390" spans="3:6" x14ac:dyDescent="0.25">
      <c r="C390" s="73"/>
      <c r="D390" s="85"/>
      <c r="E390" s="73"/>
      <c r="F390" s="69"/>
    </row>
    <row r="391" spans="3:6" x14ac:dyDescent="0.25">
      <c r="C391" s="73"/>
      <c r="D391" s="85"/>
      <c r="E391" s="73"/>
      <c r="F391" s="69"/>
    </row>
    <row r="392" spans="3:6" x14ac:dyDescent="0.25">
      <c r="C392" s="17"/>
      <c r="D392" s="77"/>
      <c r="E392" s="19" t="s">
        <v>462</v>
      </c>
      <c r="F392" s="19"/>
    </row>
    <row r="393" spans="3:6" x14ac:dyDescent="0.25">
      <c r="C393" s="17"/>
      <c r="D393" s="77"/>
      <c r="E393" s="16" t="s">
        <v>25</v>
      </c>
      <c r="F393" s="16"/>
    </row>
    <row r="394" spans="3:6" x14ac:dyDescent="0.25">
      <c r="C394" s="17"/>
      <c r="D394" s="77"/>
      <c r="E394" s="16"/>
      <c r="F394" s="16"/>
    </row>
    <row r="395" spans="3:6" x14ac:dyDescent="0.25">
      <c r="C395" s="17"/>
      <c r="D395" s="77"/>
      <c r="E395" s="16"/>
      <c r="F395" s="16"/>
    </row>
    <row r="396" spans="3:6" x14ac:dyDescent="0.25">
      <c r="C396" s="17"/>
      <c r="D396" s="77"/>
      <c r="E396" s="16"/>
      <c r="F396" s="16"/>
    </row>
    <row r="397" spans="3:6" x14ac:dyDescent="0.25">
      <c r="C397" s="17"/>
      <c r="D397" s="77"/>
      <c r="E397" s="16"/>
      <c r="F397" s="16"/>
    </row>
    <row r="398" spans="3:6" x14ac:dyDescent="0.25">
      <c r="C398" s="17"/>
      <c r="D398" s="77"/>
      <c r="E398" s="18" t="s">
        <v>185</v>
      </c>
      <c r="F398" s="18"/>
    </row>
    <row r="399" spans="3:6" x14ac:dyDescent="0.25">
      <c r="C399" s="17"/>
      <c r="D399" s="77"/>
      <c r="E399" s="19" t="s">
        <v>186</v>
      </c>
      <c r="F399" s="19"/>
    </row>
    <row r="407" spans="2:6" ht="18.75" x14ac:dyDescent="0.3">
      <c r="B407" s="440" t="s">
        <v>33</v>
      </c>
      <c r="C407" s="440"/>
      <c r="D407" s="441"/>
      <c r="E407" s="440"/>
      <c r="F407" s="440"/>
    </row>
    <row r="408" spans="2:6" ht="18.75" x14ac:dyDescent="0.3">
      <c r="B408" s="440" t="s">
        <v>507</v>
      </c>
      <c r="C408" s="440"/>
      <c r="D408" s="441"/>
      <c r="E408" s="440"/>
      <c r="F408" s="440"/>
    </row>
    <row r="409" spans="2:6" x14ac:dyDescent="0.25">
      <c r="B409" s="75"/>
      <c r="C409" s="75"/>
      <c r="D409" s="76"/>
      <c r="E409" s="75"/>
      <c r="F409" s="75"/>
    </row>
    <row r="410" spans="2:6" x14ac:dyDescent="0.25">
      <c r="B410" s="17">
        <v>1</v>
      </c>
      <c r="C410" s="17" t="s">
        <v>35</v>
      </c>
      <c r="D410" s="77" t="s">
        <v>194</v>
      </c>
      <c r="E410" s="17"/>
      <c r="F410" s="17"/>
    </row>
    <row r="411" spans="2:6" x14ac:dyDescent="0.25">
      <c r="B411" s="17">
        <v>2</v>
      </c>
      <c r="C411" s="17" t="s">
        <v>36</v>
      </c>
      <c r="D411" s="77" t="s">
        <v>195</v>
      </c>
      <c r="E411" s="17"/>
      <c r="F411" s="17"/>
    </row>
    <row r="412" spans="2:6" x14ac:dyDescent="0.25">
      <c r="B412" s="17">
        <v>3</v>
      </c>
      <c r="C412" s="17" t="s">
        <v>37</v>
      </c>
      <c r="D412" s="77" t="s">
        <v>38</v>
      </c>
      <c r="E412" s="17"/>
      <c r="F412" s="17"/>
    </row>
    <row r="413" spans="2:6" x14ac:dyDescent="0.25">
      <c r="B413" s="75"/>
      <c r="C413" s="17"/>
      <c r="D413" s="77"/>
      <c r="E413" s="17"/>
      <c r="F413" s="17"/>
    </row>
    <row r="414" spans="2:6" x14ac:dyDescent="0.25">
      <c r="C414" s="442" t="s">
        <v>508</v>
      </c>
      <c r="D414" s="443"/>
      <c r="E414" s="444"/>
      <c r="F414" s="444"/>
    </row>
    <row r="415" spans="2:6" x14ac:dyDescent="0.25">
      <c r="C415" s="444"/>
      <c r="D415" s="443"/>
      <c r="E415" s="444"/>
      <c r="F415" s="444"/>
    </row>
    <row r="416" spans="2:6" x14ac:dyDescent="0.25">
      <c r="C416" s="444"/>
      <c r="D416" s="443"/>
      <c r="E416" s="444"/>
      <c r="F416" s="444"/>
    </row>
    <row r="417" spans="3:6" x14ac:dyDescent="0.25">
      <c r="C417" s="17"/>
      <c r="D417" s="77"/>
      <c r="E417" s="17"/>
      <c r="F417" s="17"/>
    </row>
    <row r="418" spans="3:6" x14ac:dyDescent="0.25">
      <c r="C418" s="78" t="s">
        <v>40</v>
      </c>
      <c r="D418" s="79">
        <f>D386</f>
        <v>133137123</v>
      </c>
      <c r="E418" s="90"/>
      <c r="F418" s="90"/>
    </row>
    <row r="419" spans="3:6" x14ac:dyDescent="0.25">
      <c r="C419" s="81" t="s">
        <v>41</v>
      </c>
      <c r="D419" s="82"/>
      <c r="E419" s="445"/>
      <c r="F419" s="445"/>
    </row>
    <row r="420" spans="3:6" x14ac:dyDescent="0.25">
      <c r="C420" s="84" t="s">
        <v>42</v>
      </c>
      <c r="D420" s="85">
        <v>0</v>
      </c>
      <c r="E420" s="446" t="s">
        <v>57</v>
      </c>
      <c r="F420" s="446"/>
    </row>
    <row r="421" spans="3:6" x14ac:dyDescent="0.25">
      <c r="C421" s="84" t="s">
        <v>43</v>
      </c>
      <c r="D421" s="85">
        <v>0</v>
      </c>
      <c r="E421" s="446" t="s">
        <v>57</v>
      </c>
      <c r="F421" s="446"/>
    </row>
    <row r="422" spans="3:6" x14ac:dyDescent="0.25">
      <c r="C422" s="84" t="s">
        <v>44</v>
      </c>
      <c r="D422" s="87">
        <v>0</v>
      </c>
      <c r="E422" s="70"/>
      <c r="F422" s="70"/>
    </row>
    <row r="423" spans="3:6" x14ac:dyDescent="0.25">
      <c r="C423" s="89" t="s">
        <v>45</v>
      </c>
      <c r="D423" s="79">
        <f>SUM(D420:D422)</f>
        <v>0</v>
      </c>
      <c r="E423" s="90"/>
      <c r="F423" s="90"/>
    </row>
    <row r="424" spans="3:6" x14ac:dyDescent="0.25">
      <c r="C424" s="81" t="s">
        <v>46</v>
      </c>
      <c r="D424" s="447"/>
      <c r="E424" s="445"/>
      <c r="F424" s="445"/>
    </row>
    <row r="425" spans="3:6" x14ac:dyDescent="0.25">
      <c r="C425" s="84" t="s">
        <v>47</v>
      </c>
      <c r="D425" s="85">
        <f>BKU!H441</f>
        <v>24800000</v>
      </c>
      <c r="E425" s="73"/>
      <c r="F425" s="73"/>
    </row>
    <row r="426" spans="3:6" x14ac:dyDescent="0.25">
      <c r="C426" s="89" t="s">
        <v>48</v>
      </c>
      <c r="D426" s="79">
        <f>SUM(D425:D425)</f>
        <v>24800000</v>
      </c>
      <c r="E426" s="90"/>
      <c r="F426" s="90"/>
    </row>
    <row r="427" spans="3:6" x14ac:dyDescent="0.25">
      <c r="C427" s="78" t="s">
        <v>49</v>
      </c>
      <c r="D427" s="79">
        <f>D418+D423-D426</f>
        <v>108337123</v>
      </c>
      <c r="E427" s="90"/>
      <c r="F427" s="90"/>
    </row>
    <row r="428" spans="3:6" x14ac:dyDescent="0.25">
      <c r="C428" s="84" t="s">
        <v>50</v>
      </c>
      <c r="D428" s="82"/>
      <c r="E428" s="91"/>
      <c r="F428" s="91"/>
    </row>
    <row r="429" spans="3:6" x14ac:dyDescent="0.25">
      <c r="C429" s="84" t="s">
        <v>51</v>
      </c>
      <c r="D429" s="85">
        <v>0</v>
      </c>
      <c r="E429" s="73"/>
      <c r="F429" s="73"/>
    </row>
    <row r="430" spans="3:6" x14ac:dyDescent="0.25">
      <c r="C430" s="84" t="s">
        <v>52</v>
      </c>
      <c r="D430" s="85">
        <f>D427</f>
        <v>108337123</v>
      </c>
      <c r="E430" s="73"/>
      <c r="F430" s="73"/>
    </row>
    <row r="431" spans="3:6" x14ac:dyDescent="0.25">
      <c r="C431" s="84"/>
      <c r="D431" s="85"/>
      <c r="E431" s="73"/>
      <c r="F431" s="73"/>
    </row>
    <row r="432" spans="3:6" x14ac:dyDescent="0.25">
      <c r="C432" s="442" t="s">
        <v>196</v>
      </c>
      <c r="D432" s="448"/>
      <c r="E432" s="442"/>
      <c r="F432" s="442"/>
    </row>
    <row r="433" spans="2:6" x14ac:dyDescent="0.25">
      <c r="C433" s="449" t="s">
        <v>53</v>
      </c>
      <c r="D433" s="448"/>
      <c r="E433" s="449"/>
      <c r="F433" s="69"/>
    </row>
    <row r="434" spans="2:6" x14ac:dyDescent="0.25">
      <c r="C434" s="73"/>
      <c r="D434" s="85"/>
      <c r="E434" s="73"/>
      <c r="F434" s="69"/>
    </row>
    <row r="435" spans="2:6" x14ac:dyDescent="0.25">
      <c r="C435" s="73"/>
      <c r="D435" s="85"/>
      <c r="E435" s="73"/>
      <c r="F435" s="69"/>
    </row>
    <row r="436" spans="2:6" x14ac:dyDescent="0.25">
      <c r="C436" s="17"/>
      <c r="D436" s="77"/>
      <c r="E436" s="19" t="s">
        <v>498</v>
      </c>
      <c r="F436" s="19"/>
    </row>
    <row r="437" spans="2:6" x14ac:dyDescent="0.25">
      <c r="C437" s="17"/>
      <c r="D437" s="77"/>
      <c r="E437" s="16" t="s">
        <v>25</v>
      </c>
      <c r="F437" s="16"/>
    </row>
    <row r="438" spans="2:6" x14ac:dyDescent="0.25">
      <c r="C438" s="17"/>
      <c r="D438" s="77"/>
      <c r="E438" s="16"/>
      <c r="F438" s="16"/>
    </row>
    <row r="439" spans="2:6" x14ac:dyDescent="0.25">
      <c r="C439" s="17"/>
      <c r="D439" s="77"/>
      <c r="E439" s="16"/>
      <c r="F439" s="16"/>
    </row>
    <row r="440" spans="2:6" x14ac:dyDescent="0.25">
      <c r="C440" s="17"/>
      <c r="D440" s="77"/>
      <c r="E440" s="16"/>
      <c r="F440" s="16"/>
    </row>
    <row r="441" spans="2:6" x14ac:dyDescent="0.25">
      <c r="C441" s="17"/>
      <c r="D441" s="77"/>
      <c r="E441" s="16"/>
      <c r="F441" s="16"/>
    </row>
    <row r="442" spans="2:6" x14ac:dyDescent="0.25">
      <c r="C442" s="17"/>
      <c r="D442" s="77"/>
      <c r="E442" s="18" t="s">
        <v>185</v>
      </c>
      <c r="F442" s="18"/>
    </row>
    <row r="443" spans="2:6" x14ac:dyDescent="0.25">
      <c r="C443" s="17"/>
      <c r="D443" s="77"/>
      <c r="E443" s="19" t="s">
        <v>186</v>
      </c>
      <c r="F443" s="19"/>
    </row>
    <row r="448" spans="2:6" ht="18.75" x14ac:dyDescent="0.3">
      <c r="B448" s="440" t="s">
        <v>33</v>
      </c>
      <c r="C448" s="440"/>
      <c r="D448" s="441"/>
      <c r="E448" s="440"/>
      <c r="F448" s="440"/>
    </row>
    <row r="449" spans="2:6" ht="18.75" x14ac:dyDescent="0.3">
      <c r="B449" s="440" t="s">
        <v>532</v>
      </c>
      <c r="C449" s="440"/>
      <c r="D449" s="441"/>
      <c r="E449" s="440"/>
      <c r="F449" s="440"/>
    </row>
    <row r="450" spans="2:6" x14ac:dyDescent="0.25">
      <c r="B450" s="75"/>
      <c r="C450" s="75"/>
      <c r="D450" s="76"/>
      <c r="E450" s="75"/>
      <c r="F450" s="75"/>
    </row>
    <row r="451" spans="2:6" x14ac:dyDescent="0.25">
      <c r="B451" s="17">
        <v>1</v>
      </c>
      <c r="C451" s="17" t="s">
        <v>35</v>
      </c>
      <c r="D451" s="77" t="s">
        <v>194</v>
      </c>
      <c r="E451" s="17"/>
      <c r="F451" s="17"/>
    </row>
    <row r="452" spans="2:6" x14ac:dyDescent="0.25">
      <c r="B452" s="17">
        <v>2</v>
      </c>
      <c r="C452" s="17" t="s">
        <v>36</v>
      </c>
      <c r="D452" s="77" t="s">
        <v>195</v>
      </c>
      <c r="E452" s="17"/>
      <c r="F452" s="17"/>
    </row>
    <row r="453" spans="2:6" x14ac:dyDescent="0.25">
      <c r="B453" s="17">
        <v>3</v>
      </c>
      <c r="C453" s="17" t="s">
        <v>37</v>
      </c>
      <c r="D453" s="77" t="s">
        <v>38</v>
      </c>
      <c r="E453" s="17"/>
      <c r="F453" s="17"/>
    </row>
    <row r="454" spans="2:6" x14ac:dyDescent="0.25">
      <c r="B454" s="75"/>
      <c r="C454" s="17"/>
      <c r="D454" s="77"/>
      <c r="E454" s="17"/>
      <c r="F454" s="17"/>
    </row>
    <row r="455" spans="2:6" x14ac:dyDescent="0.25">
      <c r="C455" s="442" t="s">
        <v>533</v>
      </c>
      <c r="D455" s="443"/>
      <c r="E455" s="444"/>
      <c r="F455" s="444"/>
    </row>
    <row r="456" spans="2:6" x14ac:dyDescent="0.25">
      <c r="C456" s="444"/>
      <c r="D456" s="443"/>
      <c r="E456" s="444"/>
      <c r="F456" s="444"/>
    </row>
    <row r="457" spans="2:6" x14ac:dyDescent="0.25">
      <c r="C457" s="444"/>
      <c r="D457" s="443"/>
      <c r="E457" s="444"/>
      <c r="F457" s="444"/>
    </row>
    <row r="458" spans="2:6" x14ac:dyDescent="0.25">
      <c r="C458" s="17"/>
      <c r="D458" s="77"/>
      <c r="E458" s="17"/>
      <c r="F458" s="17"/>
    </row>
    <row r="459" spans="2:6" x14ac:dyDescent="0.25">
      <c r="C459" s="78" t="s">
        <v>40</v>
      </c>
      <c r="D459" s="79">
        <f>D427</f>
        <v>108337123</v>
      </c>
      <c r="E459" s="90"/>
      <c r="F459" s="90"/>
    </row>
    <row r="460" spans="2:6" x14ac:dyDescent="0.25">
      <c r="C460" s="81" t="s">
        <v>41</v>
      </c>
      <c r="D460" s="82"/>
      <c r="E460" s="445"/>
      <c r="F460" s="445"/>
    </row>
    <row r="461" spans="2:6" x14ac:dyDescent="0.25">
      <c r="C461" s="84" t="s">
        <v>42</v>
      </c>
      <c r="D461" s="85">
        <v>0</v>
      </c>
      <c r="E461" s="446" t="s">
        <v>57</v>
      </c>
      <c r="F461" s="446"/>
    </row>
    <row r="462" spans="2:6" x14ac:dyDescent="0.25">
      <c r="C462" s="84" t="s">
        <v>43</v>
      </c>
      <c r="D462" s="85">
        <v>0</v>
      </c>
      <c r="E462" s="446" t="s">
        <v>57</v>
      </c>
      <c r="F462" s="446"/>
    </row>
    <row r="463" spans="2:6" x14ac:dyDescent="0.25">
      <c r="C463" s="84" t="s">
        <v>44</v>
      </c>
      <c r="D463" s="87">
        <f>BKU!G483</f>
        <v>178707000</v>
      </c>
      <c r="E463" s="70"/>
      <c r="F463" s="70"/>
    </row>
    <row r="464" spans="2:6" x14ac:dyDescent="0.25">
      <c r="C464" s="89" t="s">
        <v>45</v>
      </c>
      <c r="D464" s="79">
        <f>SUM(D461:D463)</f>
        <v>178707000</v>
      </c>
      <c r="E464" s="90"/>
      <c r="F464" s="90"/>
    </row>
    <row r="465" spans="3:6" x14ac:dyDescent="0.25">
      <c r="C465" s="81" t="s">
        <v>46</v>
      </c>
      <c r="D465" s="447"/>
      <c r="E465" s="445"/>
      <c r="F465" s="445"/>
    </row>
    <row r="466" spans="3:6" x14ac:dyDescent="0.25">
      <c r="C466" s="84" t="s">
        <v>47</v>
      </c>
      <c r="D466" s="85">
        <f>BKU!H497</f>
        <v>84227661</v>
      </c>
      <c r="E466" s="73"/>
      <c r="F466" s="73"/>
    </row>
    <row r="467" spans="3:6" x14ac:dyDescent="0.25">
      <c r="C467" s="89" t="s">
        <v>48</v>
      </c>
      <c r="D467" s="79">
        <f>SUM(D466:D466)</f>
        <v>84227661</v>
      </c>
      <c r="E467" s="90"/>
      <c r="F467" s="90"/>
    </row>
    <row r="468" spans="3:6" x14ac:dyDescent="0.25">
      <c r="C468" s="78" t="s">
        <v>49</v>
      </c>
      <c r="D468" s="79">
        <f>D459+D464-D467</f>
        <v>202816462</v>
      </c>
      <c r="E468" s="90"/>
      <c r="F468" s="90"/>
    </row>
    <row r="469" spans="3:6" x14ac:dyDescent="0.25">
      <c r="C469" s="84" t="s">
        <v>50</v>
      </c>
      <c r="D469" s="82"/>
      <c r="E469" s="91"/>
      <c r="F469" s="91"/>
    </row>
    <row r="470" spans="3:6" x14ac:dyDescent="0.25">
      <c r="C470" s="84" t="s">
        <v>51</v>
      </c>
      <c r="D470" s="85">
        <v>0</v>
      </c>
      <c r="E470" s="73"/>
      <c r="F470" s="73"/>
    </row>
    <row r="471" spans="3:6" x14ac:dyDescent="0.25">
      <c r="C471" s="84" t="s">
        <v>52</v>
      </c>
      <c r="D471" s="85">
        <f>D468</f>
        <v>202816462</v>
      </c>
      <c r="E471" s="73"/>
      <c r="F471" s="73"/>
    </row>
    <row r="472" spans="3:6" x14ac:dyDescent="0.25">
      <c r="C472" s="84"/>
      <c r="D472" s="85"/>
      <c r="E472" s="73"/>
      <c r="F472" s="73"/>
    </row>
    <row r="473" spans="3:6" x14ac:dyDescent="0.25">
      <c r="C473" s="442" t="s">
        <v>196</v>
      </c>
      <c r="D473" s="448"/>
      <c r="E473" s="442"/>
      <c r="F473" s="442"/>
    </row>
    <row r="474" spans="3:6" x14ac:dyDescent="0.25">
      <c r="C474" s="449" t="s">
        <v>53</v>
      </c>
      <c r="D474" s="448"/>
      <c r="E474" s="449"/>
      <c r="F474" s="69"/>
    </row>
    <row r="475" spans="3:6" x14ac:dyDescent="0.25">
      <c r="C475" s="73"/>
      <c r="D475" s="85"/>
      <c r="E475" s="73"/>
      <c r="F475" s="69"/>
    </row>
    <row r="476" spans="3:6" x14ac:dyDescent="0.25">
      <c r="C476" s="73"/>
      <c r="D476" s="85"/>
      <c r="E476" s="73"/>
      <c r="F476" s="69"/>
    </row>
    <row r="477" spans="3:6" x14ac:dyDescent="0.25">
      <c r="C477" s="17"/>
      <c r="D477" s="77"/>
      <c r="E477" s="19" t="s">
        <v>523</v>
      </c>
      <c r="F477" s="19"/>
    </row>
    <row r="478" spans="3:6" x14ac:dyDescent="0.25">
      <c r="C478" s="17"/>
      <c r="D478" s="77"/>
      <c r="E478" s="16" t="s">
        <v>25</v>
      </c>
      <c r="F478" s="16"/>
    </row>
    <row r="479" spans="3:6" x14ac:dyDescent="0.25">
      <c r="C479" s="17"/>
      <c r="D479" s="77"/>
      <c r="E479" s="16"/>
      <c r="F479" s="16"/>
    </row>
    <row r="480" spans="3:6" x14ac:dyDescent="0.25">
      <c r="C480" s="17"/>
      <c r="D480" s="77"/>
      <c r="E480" s="16"/>
      <c r="F480" s="16"/>
    </row>
    <row r="481" spans="2:6" x14ac:dyDescent="0.25">
      <c r="C481" s="17"/>
      <c r="D481" s="77"/>
      <c r="E481" s="16"/>
      <c r="F481" s="16"/>
    </row>
    <row r="482" spans="2:6" x14ac:dyDescent="0.25">
      <c r="C482" s="17"/>
      <c r="D482" s="77"/>
      <c r="E482" s="16"/>
      <c r="F482" s="16"/>
    </row>
    <row r="483" spans="2:6" x14ac:dyDescent="0.25">
      <c r="C483" s="17"/>
      <c r="D483" s="77"/>
      <c r="E483" s="18" t="s">
        <v>185</v>
      </c>
      <c r="F483" s="18"/>
    </row>
    <row r="484" spans="2:6" x14ac:dyDescent="0.25">
      <c r="C484" s="17"/>
      <c r="D484" s="77"/>
      <c r="E484" s="19" t="s">
        <v>186</v>
      </c>
      <c r="F484" s="19"/>
    </row>
    <row r="488" spans="2:6" ht="18.75" x14ac:dyDescent="0.3">
      <c r="B488" s="440" t="s">
        <v>33</v>
      </c>
      <c r="C488" s="440"/>
      <c r="D488" s="441"/>
      <c r="E488" s="440"/>
      <c r="F488" s="440"/>
    </row>
    <row r="489" spans="2:6" ht="18.75" x14ac:dyDescent="0.3">
      <c r="B489" s="440" t="s">
        <v>584</v>
      </c>
      <c r="C489" s="440"/>
      <c r="D489" s="441"/>
      <c r="E489" s="440"/>
      <c r="F489" s="440"/>
    </row>
    <row r="490" spans="2:6" x14ac:dyDescent="0.25">
      <c r="B490" s="75"/>
      <c r="C490" s="75"/>
      <c r="D490" s="76"/>
      <c r="E490" s="75"/>
      <c r="F490" s="75"/>
    </row>
    <row r="491" spans="2:6" x14ac:dyDescent="0.25">
      <c r="B491" s="17">
        <v>1</v>
      </c>
      <c r="C491" s="17" t="s">
        <v>35</v>
      </c>
      <c r="D491" s="77" t="s">
        <v>194</v>
      </c>
      <c r="E491" s="17"/>
      <c r="F491" s="17"/>
    </row>
    <row r="492" spans="2:6" x14ac:dyDescent="0.25">
      <c r="B492" s="17">
        <v>2</v>
      </c>
      <c r="C492" s="17" t="s">
        <v>36</v>
      </c>
      <c r="D492" s="77" t="s">
        <v>195</v>
      </c>
      <c r="E492" s="17"/>
      <c r="F492" s="17"/>
    </row>
    <row r="493" spans="2:6" x14ac:dyDescent="0.25">
      <c r="B493" s="17">
        <v>3</v>
      </c>
      <c r="C493" s="17" t="s">
        <v>37</v>
      </c>
      <c r="D493" s="77" t="s">
        <v>38</v>
      </c>
      <c r="E493" s="17"/>
      <c r="F493" s="17"/>
    </row>
    <row r="494" spans="2:6" x14ac:dyDescent="0.25">
      <c r="B494" s="75"/>
      <c r="C494" s="17"/>
      <c r="D494" s="77"/>
      <c r="E494" s="17"/>
      <c r="F494" s="17"/>
    </row>
    <row r="495" spans="2:6" x14ac:dyDescent="0.25">
      <c r="C495" s="442" t="s">
        <v>533</v>
      </c>
      <c r="D495" s="443"/>
      <c r="E495" s="444"/>
      <c r="F495" s="444"/>
    </row>
    <row r="496" spans="2:6" x14ac:dyDescent="0.25">
      <c r="C496" s="444"/>
      <c r="D496" s="443"/>
      <c r="E496" s="444"/>
      <c r="F496" s="444"/>
    </row>
    <row r="497" spans="3:6" x14ac:dyDescent="0.25">
      <c r="C497" s="444"/>
      <c r="D497" s="443"/>
      <c r="E497" s="444"/>
      <c r="F497" s="444"/>
    </row>
    <row r="498" spans="3:6" x14ac:dyDescent="0.25">
      <c r="C498" s="17"/>
      <c r="D498" s="77"/>
      <c r="E498" s="17"/>
      <c r="F498" s="17"/>
    </row>
    <row r="499" spans="3:6" x14ac:dyDescent="0.25">
      <c r="C499" s="78" t="s">
        <v>40</v>
      </c>
      <c r="D499" s="79">
        <f>D471</f>
        <v>202816462</v>
      </c>
      <c r="E499" s="90"/>
      <c r="F499" s="90"/>
    </row>
    <row r="500" spans="3:6" x14ac:dyDescent="0.25">
      <c r="C500" s="81" t="s">
        <v>41</v>
      </c>
      <c r="D500" s="82"/>
      <c r="E500" s="445"/>
      <c r="F500" s="445"/>
    </row>
    <row r="501" spans="3:6" x14ac:dyDescent="0.25">
      <c r="C501" s="84" t="s">
        <v>42</v>
      </c>
      <c r="D501" s="85">
        <v>0</v>
      </c>
      <c r="E501" s="446" t="s">
        <v>57</v>
      </c>
      <c r="F501" s="446"/>
    </row>
    <row r="502" spans="3:6" x14ac:dyDescent="0.25">
      <c r="C502" s="84" t="s">
        <v>43</v>
      </c>
      <c r="D502" s="85">
        <v>0</v>
      </c>
      <c r="E502" s="446" t="s">
        <v>57</v>
      </c>
      <c r="F502" s="446"/>
    </row>
    <row r="503" spans="3:6" x14ac:dyDescent="0.25">
      <c r="C503" s="84" t="s">
        <v>44</v>
      </c>
      <c r="D503" s="87">
        <f>BKU!G525</f>
        <v>0</v>
      </c>
      <c r="E503" s="70"/>
      <c r="F503" s="70"/>
    </row>
    <row r="504" spans="3:6" x14ac:dyDescent="0.25">
      <c r="C504" s="89" t="s">
        <v>45</v>
      </c>
      <c r="D504" s="79">
        <f>SUM(D501:D503)</f>
        <v>0</v>
      </c>
      <c r="E504" s="90"/>
      <c r="F504" s="90"/>
    </row>
    <row r="505" spans="3:6" x14ac:dyDescent="0.25">
      <c r="C505" s="81" t="s">
        <v>46</v>
      </c>
      <c r="D505" s="447"/>
      <c r="E505" s="445"/>
      <c r="F505" s="445"/>
    </row>
    <row r="506" spans="3:6" x14ac:dyDescent="0.25">
      <c r="C506" s="84" t="s">
        <v>47</v>
      </c>
      <c r="D506" s="85">
        <v>170154942</v>
      </c>
      <c r="E506" s="73"/>
      <c r="F506" s="73"/>
    </row>
    <row r="507" spans="3:6" x14ac:dyDescent="0.25">
      <c r="C507" s="89" t="s">
        <v>48</v>
      </c>
      <c r="D507" s="79">
        <f>SUM(D506:D506)</f>
        <v>170154942</v>
      </c>
      <c r="E507" s="90"/>
      <c r="F507" s="90"/>
    </row>
    <row r="508" spans="3:6" x14ac:dyDescent="0.25">
      <c r="C508" s="78" t="s">
        <v>49</v>
      </c>
      <c r="D508" s="79">
        <f>D499+D504-D507</f>
        <v>32661520</v>
      </c>
      <c r="E508" s="90"/>
      <c r="F508" s="90"/>
    </row>
    <row r="509" spans="3:6" x14ac:dyDescent="0.25">
      <c r="C509" s="84" t="s">
        <v>50</v>
      </c>
      <c r="D509" s="82"/>
      <c r="E509" s="91"/>
      <c r="F509" s="91"/>
    </row>
    <row r="510" spans="3:6" x14ac:dyDescent="0.25">
      <c r="C510" s="84" t="s">
        <v>51</v>
      </c>
      <c r="D510" s="85">
        <v>0</v>
      </c>
      <c r="E510" s="73"/>
      <c r="F510" s="73"/>
    </row>
    <row r="511" spans="3:6" x14ac:dyDescent="0.25">
      <c r="C511" s="84" t="s">
        <v>52</v>
      </c>
      <c r="D511" s="85">
        <f>D508</f>
        <v>32661520</v>
      </c>
      <c r="E511" s="73"/>
      <c r="F511" s="73"/>
    </row>
    <row r="512" spans="3:6" x14ac:dyDescent="0.25">
      <c r="C512" s="84"/>
      <c r="D512" s="85"/>
      <c r="E512" s="73"/>
      <c r="F512" s="73"/>
    </row>
    <row r="513" spans="3:6" x14ac:dyDescent="0.25">
      <c r="C513" s="442" t="s">
        <v>196</v>
      </c>
      <c r="D513" s="448"/>
      <c r="E513" s="442"/>
      <c r="F513" s="442"/>
    </row>
    <row r="514" spans="3:6" x14ac:dyDescent="0.25">
      <c r="C514" s="449" t="s">
        <v>53</v>
      </c>
      <c r="D514" s="448"/>
      <c r="E514" s="449"/>
      <c r="F514" s="69"/>
    </row>
    <row r="515" spans="3:6" x14ac:dyDescent="0.25">
      <c r="C515" s="73"/>
      <c r="D515" s="85"/>
      <c r="E515" s="73"/>
      <c r="F515" s="69"/>
    </row>
    <row r="516" spans="3:6" x14ac:dyDescent="0.25">
      <c r="C516" s="73"/>
      <c r="D516" s="85"/>
      <c r="E516" s="73"/>
      <c r="F516" s="69"/>
    </row>
    <row r="517" spans="3:6" x14ac:dyDescent="0.25">
      <c r="C517" s="17"/>
      <c r="D517" s="77"/>
      <c r="E517" s="19" t="s">
        <v>547</v>
      </c>
      <c r="F517" s="19"/>
    </row>
    <row r="518" spans="3:6" x14ac:dyDescent="0.25">
      <c r="C518" s="17"/>
      <c r="D518" s="77"/>
      <c r="E518" s="16" t="s">
        <v>25</v>
      </c>
      <c r="F518" s="16"/>
    </row>
    <row r="519" spans="3:6" x14ac:dyDescent="0.25">
      <c r="C519" s="17"/>
      <c r="D519" s="77"/>
      <c r="E519" s="16"/>
      <c r="F519" s="16"/>
    </row>
    <row r="520" spans="3:6" x14ac:dyDescent="0.25">
      <c r="C520" s="17"/>
      <c r="D520" s="77"/>
      <c r="E520" s="16"/>
      <c r="F520" s="16"/>
    </row>
    <row r="521" spans="3:6" x14ac:dyDescent="0.25">
      <c r="C521" s="17"/>
      <c r="D521" s="77"/>
      <c r="E521" s="16"/>
      <c r="F521" s="16"/>
    </row>
    <row r="522" spans="3:6" x14ac:dyDescent="0.25">
      <c r="C522" s="17"/>
      <c r="D522" s="77"/>
      <c r="E522" s="16"/>
      <c r="F522" s="16"/>
    </row>
    <row r="523" spans="3:6" x14ac:dyDescent="0.25">
      <c r="C523" s="17"/>
      <c r="D523" s="77"/>
      <c r="E523" s="18" t="s">
        <v>185</v>
      </c>
      <c r="F523" s="18"/>
    </row>
    <row r="524" spans="3:6" x14ac:dyDescent="0.25">
      <c r="C524" s="17"/>
      <c r="D524" s="77"/>
      <c r="E524" s="19" t="s">
        <v>186</v>
      </c>
      <c r="F524" s="19"/>
    </row>
  </sheetData>
  <mergeCells count="113">
    <mergeCell ref="E462:F462"/>
    <mergeCell ref="D380:F380"/>
    <mergeCell ref="C388:F388"/>
    <mergeCell ref="C389:E389"/>
    <mergeCell ref="D465:F465"/>
    <mergeCell ref="C473:F473"/>
    <mergeCell ref="C474:E474"/>
    <mergeCell ref="B448:F448"/>
    <mergeCell ref="B449:F449"/>
    <mergeCell ref="C455:F457"/>
    <mergeCell ref="E460:F460"/>
    <mergeCell ref="E461:F461"/>
    <mergeCell ref="D424:F424"/>
    <mergeCell ref="C432:F432"/>
    <mergeCell ref="C433:E433"/>
    <mergeCell ref="E421:F421"/>
    <mergeCell ref="C414:F416"/>
    <mergeCell ref="E419:F419"/>
    <mergeCell ref="E420:F420"/>
    <mergeCell ref="D259:F259"/>
    <mergeCell ref="C267:F267"/>
    <mergeCell ref="C268:E268"/>
    <mergeCell ref="B283:F283"/>
    <mergeCell ref="C289:F291"/>
    <mergeCell ref="E294:F294"/>
    <mergeCell ref="E295:F295"/>
    <mergeCell ref="E337:F337"/>
    <mergeCell ref="D340:F340"/>
    <mergeCell ref="E296:F296"/>
    <mergeCell ref="D299:F299"/>
    <mergeCell ref="C307:F307"/>
    <mergeCell ref="C308:E308"/>
    <mergeCell ref="B282:F282"/>
    <mergeCell ref="C348:F348"/>
    <mergeCell ref="C349:E349"/>
    <mergeCell ref="B323:F323"/>
    <mergeCell ref="B324:F324"/>
    <mergeCell ref="C330:F332"/>
    <mergeCell ref="E335:F335"/>
    <mergeCell ref="E336:F336"/>
    <mergeCell ref="B407:F407"/>
    <mergeCell ref="B408:F408"/>
    <mergeCell ref="E377:F377"/>
    <mergeCell ref="B363:F363"/>
    <mergeCell ref="B364:F364"/>
    <mergeCell ref="C370:F372"/>
    <mergeCell ref="E375:F375"/>
    <mergeCell ref="E376:F376"/>
    <mergeCell ref="C190:E190"/>
    <mergeCell ref="E217:F217"/>
    <mergeCell ref="D220:F220"/>
    <mergeCell ref="C228:F228"/>
    <mergeCell ref="C229:E229"/>
    <mergeCell ref="B203:F203"/>
    <mergeCell ref="B204:F204"/>
    <mergeCell ref="C210:F212"/>
    <mergeCell ref="E215:F215"/>
    <mergeCell ref="E216:F216"/>
    <mergeCell ref="E256:F256"/>
    <mergeCell ref="B2:F2"/>
    <mergeCell ref="B3:F3"/>
    <mergeCell ref="C27:F27"/>
    <mergeCell ref="C28:E28"/>
    <mergeCell ref="B42:F42"/>
    <mergeCell ref="E137:F137"/>
    <mergeCell ref="D140:F140"/>
    <mergeCell ref="C148:F148"/>
    <mergeCell ref="C149:E149"/>
    <mergeCell ref="B123:F123"/>
    <mergeCell ref="B124:F124"/>
    <mergeCell ref="C130:F132"/>
    <mergeCell ref="E135:F135"/>
    <mergeCell ref="E136:F136"/>
    <mergeCell ref="C67:F67"/>
    <mergeCell ref="C68:E68"/>
    <mergeCell ref="C9:F11"/>
    <mergeCell ref="C49:F51"/>
    <mergeCell ref="B242:F242"/>
    <mergeCell ref="B243:F243"/>
    <mergeCell ref="C249:F251"/>
    <mergeCell ref="E254:F254"/>
    <mergeCell ref="E255:F255"/>
    <mergeCell ref="B43:F43"/>
    <mergeCell ref="E54:F54"/>
    <mergeCell ref="E55:F55"/>
    <mergeCell ref="E56:F56"/>
    <mergeCell ref="D59:F59"/>
    <mergeCell ref="E97:F97"/>
    <mergeCell ref="E178:F178"/>
    <mergeCell ref="D181:F181"/>
    <mergeCell ref="C189:F189"/>
    <mergeCell ref="B164:F164"/>
    <mergeCell ref="B165:F165"/>
    <mergeCell ref="C171:F173"/>
    <mergeCell ref="E176:F176"/>
    <mergeCell ref="E177:F177"/>
    <mergeCell ref="B83:F83"/>
    <mergeCell ref="B84:F84"/>
    <mergeCell ref="C90:F92"/>
    <mergeCell ref="E95:F95"/>
    <mergeCell ref="E96:F96"/>
    <mergeCell ref="D100:F100"/>
    <mergeCell ref="C108:F108"/>
    <mergeCell ref="C109:E109"/>
    <mergeCell ref="B488:F488"/>
    <mergeCell ref="B489:F489"/>
    <mergeCell ref="C495:F497"/>
    <mergeCell ref="E500:F500"/>
    <mergeCell ref="E501:F501"/>
    <mergeCell ref="E502:F502"/>
    <mergeCell ref="D505:F505"/>
    <mergeCell ref="C513:F513"/>
    <mergeCell ref="C514:E514"/>
  </mergeCells>
  <pageMargins left="0.74" right="0.2" top="0.54" bottom="0.52" header="0.3" footer="0.3"/>
  <pageSetup paperSize="10000" scale="76" orientation="landscape" r:id="rId1"/>
  <rowBreaks count="13" manualBreakCount="13">
    <brk id="40" min="1" max="5" man="1"/>
    <brk id="81" min="1" max="5" man="1"/>
    <brk id="121" min="1" max="5" man="1"/>
    <brk id="162" min="1" max="5" man="1"/>
    <brk id="201" min="1" max="5" man="1"/>
    <brk id="240" min="1" max="5" man="1"/>
    <brk id="280" min="1" max="5" man="1"/>
    <brk id="321" min="1" max="5" man="1"/>
    <brk id="361" min="1" max="5" man="1"/>
    <brk id="405" min="1" max="5" man="1"/>
    <brk id="446" min="1" max="5" man="1"/>
    <brk id="486" min="1" max="5" man="1"/>
    <brk id="527"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A3A42-37B4-4F6D-BFDD-3BB16BACFBCE}">
  <dimension ref="B2:F203"/>
  <sheetViews>
    <sheetView topLeftCell="A49" workbookViewId="0">
      <selection activeCell="C81" sqref="C81"/>
    </sheetView>
  </sheetViews>
  <sheetFormatPr defaultColWidth="9" defaultRowHeight="15" x14ac:dyDescent="0.25"/>
  <cols>
    <col min="1" max="1" width="3" style="46" customWidth="1"/>
    <col min="2" max="2" width="3.7109375" style="46" customWidth="1"/>
    <col min="3" max="3" width="47.5703125" style="46" customWidth="1"/>
    <col min="4" max="4" width="16.7109375" style="74" customWidth="1"/>
    <col min="5" max="5" width="34.140625" style="46" customWidth="1"/>
    <col min="6" max="6" width="55.42578125" style="46" customWidth="1"/>
    <col min="7" max="16384" width="9" style="46"/>
  </cols>
  <sheetData>
    <row r="2" spans="2:6" ht="18.75" x14ac:dyDescent="0.3">
      <c r="B2" s="440" t="s">
        <v>33</v>
      </c>
      <c r="C2" s="440"/>
      <c r="D2" s="441"/>
      <c r="E2" s="440"/>
      <c r="F2" s="440"/>
    </row>
    <row r="3" spans="2:6" ht="18.75" x14ac:dyDescent="0.3">
      <c r="B3" s="440" t="s">
        <v>396</v>
      </c>
      <c r="C3" s="440"/>
      <c r="D3" s="441"/>
      <c r="E3" s="440"/>
      <c r="F3" s="440"/>
    </row>
    <row r="4" spans="2:6" x14ac:dyDescent="0.25">
      <c r="B4" s="75"/>
      <c r="C4" s="75"/>
      <c r="D4" s="76"/>
      <c r="E4" s="75"/>
      <c r="F4" s="75"/>
    </row>
    <row r="5" spans="2:6" x14ac:dyDescent="0.25">
      <c r="B5" s="17">
        <v>1</v>
      </c>
      <c r="C5" s="17" t="s">
        <v>35</v>
      </c>
      <c r="D5" s="77" t="s">
        <v>194</v>
      </c>
      <c r="E5" s="17"/>
      <c r="F5" s="17"/>
    </row>
    <row r="6" spans="2:6" x14ac:dyDescent="0.25">
      <c r="B6" s="17">
        <v>2</v>
      </c>
      <c r="C6" s="17" t="s">
        <v>36</v>
      </c>
      <c r="D6" s="77" t="s">
        <v>195</v>
      </c>
      <c r="E6" s="17"/>
      <c r="F6" s="17"/>
    </row>
    <row r="7" spans="2:6" x14ac:dyDescent="0.25">
      <c r="B7" s="17">
        <v>3</v>
      </c>
      <c r="C7" s="17" t="s">
        <v>37</v>
      </c>
      <c r="D7" s="77" t="s">
        <v>38</v>
      </c>
      <c r="E7" s="17"/>
      <c r="F7" s="17"/>
    </row>
    <row r="8" spans="2:6" x14ac:dyDescent="0.25">
      <c r="B8" s="75"/>
      <c r="C8" s="17"/>
      <c r="D8" s="77"/>
      <c r="E8" s="17"/>
      <c r="F8" s="17"/>
    </row>
    <row r="9" spans="2:6" x14ac:dyDescent="0.25">
      <c r="C9" s="442" t="s">
        <v>455</v>
      </c>
      <c r="D9" s="443"/>
      <c r="E9" s="444"/>
      <c r="F9" s="444"/>
    </row>
    <row r="10" spans="2:6" x14ac:dyDescent="0.25">
      <c r="C10" s="444"/>
      <c r="D10" s="443"/>
      <c r="E10" s="444"/>
      <c r="F10" s="444"/>
    </row>
    <row r="11" spans="2:6" x14ac:dyDescent="0.25">
      <c r="C11" s="444"/>
      <c r="D11" s="443"/>
      <c r="E11" s="444"/>
      <c r="F11" s="444"/>
    </row>
    <row r="12" spans="2:6" x14ac:dyDescent="0.25">
      <c r="C12" s="17"/>
      <c r="D12" s="77"/>
      <c r="E12" s="17"/>
      <c r="F12" s="17"/>
    </row>
    <row r="13" spans="2:6" x14ac:dyDescent="0.25">
      <c r="C13" s="78" t="s">
        <v>40</v>
      </c>
      <c r="D13" s="79">
        <v>117017659</v>
      </c>
      <c r="E13" s="90"/>
      <c r="F13" s="90"/>
    </row>
    <row r="14" spans="2:6" x14ac:dyDescent="0.25">
      <c r="C14" s="81" t="s">
        <v>41</v>
      </c>
      <c r="D14" s="82"/>
      <c r="E14" s="445"/>
      <c r="F14" s="445"/>
    </row>
    <row r="15" spans="2:6" x14ac:dyDescent="0.25">
      <c r="C15" s="84" t="s">
        <v>42</v>
      </c>
      <c r="D15" s="85">
        <v>0</v>
      </c>
      <c r="E15" s="446" t="s">
        <v>57</v>
      </c>
      <c r="F15" s="446"/>
    </row>
    <row r="16" spans="2:6" x14ac:dyDescent="0.25">
      <c r="C16" s="84" t="s">
        <v>43</v>
      </c>
      <c r="D16" s="85">
        <v>0</v>
      </c>
      <c r="E16" s="446" t="s">
        <v>57</v>
      </c>
      <c r="F16" s="446"/>
    </row>
    <row r="17" spans="3:6" x14ac:dyDescent="0.25">
      <c r="C17" s="84" t="s">
        <v>44</v>
      </c>
      <c r="D17" s="87">
        <v>0</v>
      </c>
      <c r="E17" s="70"/>
      <c r="F17" s="70"/>
    </row>
    <row r="18" spans="3:6" x14ac:dyDescent="0.25">
      <c r="C18" s="89" t="s">
        <v>45</v>
      </c>
      <c r="D18" s="79">
        <f>SUM(D15:D17)</f>
        <v>0</v>
      </c>
      <c r="E18" s="90"/>
      <c r="F18" s="90"/>
    </row>
    <row r="19" spans="3:6" x14ac:dyDescent="0.25">
      <c r="C19" s="81" t="s">
        <v>46</v>
      </c>
      <c r="D19" s="447"/>
      <c r="E19" s="445"/>
      <c r="F19" s="445"/>
    </row>
    <row r="20" spans="3:6" x14ac:dyDescent="0.25">
      <c r="C20" s="84" t="s">
        <v>47</v>
      </c>
      <c r="D20" s="85">
        <v>48642969</v>
      </c>
      <c r="E20" s="73"/>
      <c r="F20" s="73"/>
    </row>
    <row r="21" spans="3:6" x14ac:dyDescent="0.25">
      <c r="C21" s="89" t="s">
        <v>48</v>
      </c>
      <c r="D21" s="79">
        <f>SUM(D20:D20)</f>
        <v>48642969</v>
      </c>
      <c r="E21" s="90"/>
      <c r="F21" s="90"/>
    </row>
    <row r="22" spans="3:6" x14ac:dyDescent="0.25">
      <c r="C22" s="78" t="s">
        <v>49</v>
      </c>
      <c r="D22" s="79">
        <f>D13+D18-D21</f>
        <v>68374690</v>
      </c>
      <c r="E22" s="90"/>
      <c r="F22" s="90"/>
    </row>
    <row r="23" spans="3:6" x14ac:dyDescent="0.25">
      <c r="C23" s="84" t="s">
        <v>50</v>
      </c>
      <c r="D23" s="82"/>
      <c r="E23" s="91"/>
      <c r="F23" s="91"/>
    </row>
    <row r="24" spans="3:6" x14ac:dyDescent="0.25">
      <c r="C24" s="84" t="s">
        <v>51</v>
      </c>
      <c r="D24" s="85">
        <v>0</v>
      </c>
      <c r="E24" s="73"/>
      <c r="F24" s="73"/>
    </row>
    <row r="25" spans="3:6" x14ac:dyDescent="0.25">
      <c r="C25" s="84" t="s">
        <v>52</v>
      </c>
      <c r="D25" s="85">
        <f>D22</f>
        <v>68374690</v>
      </c>
      <c r="E25" s="73"/>
      <c r="F25" s="73"/>
    </row>
    <row r="26" spans="3:6" x14ac:dyDescent="0.25">
      <c r="C26" s="84"/>
      <c r="D26" s="85"/>
      <c r="E26" s="73"/>
      <c r="F26" s="73"/>
    </row>
    <row r="27" spans="3:6" x14ac:dyDescent="0.25">
      <c r="C27" s="442" t="s">
        <v>196</v>
      </c>
      <c r="D27" s="448"/>
      <c r="E27" s="442"/>
      <c r="F27" s="442"/>
    </row>
    <row r="28" spans="3:6" x14ac:dyDescent="0.25">
      <c r="C28" s="449" t="s">
        <v>53</v>
      </c>
      <c r="D28" s="448"/>
      <c r="E28" s="449"/>
      <c r="F28" s="69"/>
    </row>
    <row r="29" spans="3:6" x14ac:dyDescent="0.25">
      <c r="C29" s="73"/>
      <c r="D29" s="85"/>
      <c r="E29" s="73"/>
      <c r="F29" s="69"/>
    </row>
    <row r="30" spans="3:6" x14ac:dyDescent="0.25">
      <c r="C30" s="73"/>
      <c r="D30" s="85"/>
      <c r="E30" s="73"/>
      <c r="F30" s="69"/>
    </row>
    <row r="31" spans="3:6" x14ac:dyDescent="0.25">
      <c r="C31" s="17"/>
      <c r="D31" s="77"/>
      <c r="E31" s="19" t="s">
        <v>397</v>
      </c>
      <c r="F31" s="19"/>
    </row>
    <row r="32" spans="3:6" x14ac:dyDescent="0.25">
      <c r="C32" s="17"/>
      <c r="D32" s="77"/>
      <c r="E32" s="16" t="s">
        <v>25</v>
      </c>
      <c r="F32" s="16"/>
    </row>
    <row r="33" spans="2:6" x14ac:dyDescent="0.25">
      <c r="C33" s="17"/>
      <c r="D33" s="77"/>
      <c r="E33" s="16"/>
      <c r="F33" s="16"/>
    </row>
    <row r="34" spans="2:6" x14ac:dyDescent="0.25">
      <c r="C34" s="17"/>
      <c r="D34" s="77"/>
      <c r="E34" s="16"/>
      <c r="F34" s="16"/>
    </row>
    <row r="35" spans="2:6" x14ac:dyDescent="0.25">
      <c r="C35" s="17"/>
      <c r="D35" s="77"/>
      <c r="E35" s="16"/>
      <c r="F35" s="16"/>
    </row>
    <row r="36" spans="2:6" x14ac:dyDescent="0.25">
      <c r="C36" s="17"/>
      <c r="D36" s="77"/>
      <c r="E36" s="16"/>
      <c r="F36" s="16"/>
    </row>
    <row r="37" spans="2:6" x14ac:dyDescent="0.25">
      <c r="C37" s="17"/>
      <c r="D37" s="77"/>
      <c r="E37" s="18" t="s">
        <v>185</v>
      </c>
      <c r="F37" s="18"/>
    </row>
    <row r="38" spans="2:6" x14ac:dyDescent="0.25">
      <c r="C38" s="17"/>
      <c r="D38" s="77"/>
      <c r="E38" s="19" t="s">
        <v>186</v>
      </c>
      <c r="F38" s="19"/>
    </row>
    <row r="42" spans="2:6" ht="18.75" x14ac:dyDescent="0.3">
      <c r="B42" s="440" t="s">
        <v>33</v>
      </c>
      <c r="C42" s="440"/>
      <c r="D42" s="441"/>
      <c r="E42" s="440"/>
      <c r="F42" s="440"/>
    </row>
    <row r="43" spans="2:6" ht="18.75" x14ac:dyDescent="0.3">
      <c r="B43" s="440" t="s">
        <v>453</v>
      </c>
      <c r="C43" s="440"/>
      <c r="D43" s="441"/>
      <c r="E43" s="440"/>
      <c r="F43" s="440"/>
    </row>
    <row r="44" spans="2:6" x14ac:dyDescent="0.25">
      <c r="B44" s="75"/>
      <c r="C44" s="75"/>
      <c r="D44" s="76"/>
      <c r="E44" s="75"/>
      <c r="F44" s="75"/>
    </row>
    <row r="45" spans="2:6" x14ac:dyDescent="0.25">
      <c r="B45" s="17">
        <v>1</v>
      </c>
      <c r="C45" s="17" t="s">
        <v>35</v>
      </c>
      <c r="D45" s="77" t="s">
        <v>194</v>
      </c>
      <c r="E45" s="17"/>
      <c r="F45" s="17"/>
    </row>
    <row r="46" spans="2:6" x14ac:dyDescent="0.25">
      <c r="B46" s="17">
        <v>2</v>
      </c>
      <c r="C46" s="17" t="s">
        <v>36</v>
      </c>
      <c r="D46" s="77" t="s">
        <v>195</v>
      </c>
      <c r="E46" s="17"/>
      <c r="F46" s="17"/>
    </row>
    <row r="47" spans="2:6" x14ac:dyDescent="0.25">
      <c r="B47" s="17">
        <v>3</v>
      </c>
      <c r="C47" s="17" t="s">
        <v>37</v>
      </c>
      <c r="D47" s="77" t="s">
        <v>38</v>
      </c>
      <c r="E47" s="17"/>
      <c r="F47" s="17"/>
    </row>
    <row r="48" spans="2:6" x14ac:dyDescent="0.25">
      <c r="B48" s="75"/>
      <c r="C48" s="17"/>
      <c r="D48" s="77"/>
      <c r="E48" s="17"/>
      <c r="F48" s="17"/>
    </row>
    <row r="49" spans="3:6" x14ac:dyDescent="0.25">
      <c r="C49" s="442" t="s">
        <v>456</v>
      </c>
      <c r="D49" s="443"/>
      <c r="E49" s="444"/>
      <c r="F49" s="444"/>
    </row>
    <row r="50" spans="3:6" x14ac:dyDescent="0.25">
      <c r="C50" s="444"/>
      <c r="D50" s="443"/>
      <c r="E50" s="444"/>
      <c r="F50" s="444"/>
    </row>
    <row r="51" spans="3:6" x14ac:dyDescent="0.25">
      <c r="C51" s="444"/>
      <c r="D51" s="443"/>
      <c r="E51" s="444"/>
      <c r="F51" s="444"/>
    </row>
    <row r="52" spans="3:6" x14ac:dyDescent="0.25">
      <c r="C52" s="17"/>
      <c r="D52" s="77"/>
      <c r="E52" s="17"/>
      <c r="F52" s="17"/>
    </row>
    <row r="53" spans="3:6" x14ac:dyDescent="0.25">
      <c r="C53" s="78" t="s">
        <v>40</v>
      </c>
      <c r="D53" s="398">
        <f>D13</f>
        <v>117017659</v>
      </c>
      <c r="E53" s="399"/>
      <c r="F53" s="399"/>
    </row>
    <row r="54" spans="3:6" x14ac:dyDescent="0.25">
      <c r="C54" s="81" t="s">
        <v>41</v>
      </c>
      <c r="D54" s="400"/>
      <c r="E54" s="450"/>
      <c r="F54" s="450"/>
    </row>
    <row r="55" spans="3:6" x14ac:dyDescent="0.25">
      <c r="C55" s="84" t="s">
        <v>42</v>
      </c>
      <c r="D55" s="401">
        <f>D15</f>
        <v>0</v>
      </c>
      <c r="E55" s="451" t="s">
        <v>57</v>
      </c>
      <c r="F55" s="451"/>
    </row>
    <row r="56" spans="3:6" x14ac:dyDescent="0.25">
      <c r="C56" s="84" t="s">
        <v>43</v>
      </c>
      <c r="D56" s="401">
        <v>238276000</v>
      </c>
      <c r="E56" s="451" t="s">
        <v>57</v>
      </c>
      <c r="F56" s="451"/>
    </row>
    <row r="57" spans="3:6" x14ac:dyDescent="0.25">
      <c r="C57" s="84" t="s">
        <v>44</v>
      </c>
      <c r="D57" s="402">
        <v>0</v>
      </c>
      <c r="E57" s="403"/>
      <c r="F57" s="403"/>
    </row>
    <row r="58" spans="3:6" x14ac:dyDescent="0.25">
      <c r="C58" s="89" t="s">
        <v>45</v>
      </c>
      <c r="D58" s="398">
        <f>SUM(D55:D57)</f>
        <v>238276000</v>
      </c>
      <c r="E58" s="399"/>
      <c r="F58" s="399"/>
    </row>
    <row r="59" spans="3:6" x14ac:dyDescent="0.25">
      <c r="C59" s="81" t="s">
        <v>46</v>
      </c>
      <c r="D59" s="452"/>
      <c r="E59" s="450"/>
      <c r="F59" s="450"/>
    </row>
    <row r="60" spans="3:6" x14ac:dyDescent="0.25">
      <c r="C60" s="84" t="s">
        <v>47</v>
      </c>
      <c r="D60" s="401">
        <f>D20+BKU!H353</f>
        <v>165305247</v>
      </c>
      <c r="E60" s="404"/>
      <c r="F60" s="404"/>
    </row>
    <row r="61" spans="3:6" x14ac:dyDescent="0.25">
      <c r="C61" s="89" t="s">
        <v>48</v>
      </c>
      <c r="D61" s="398">
        <f>SUM(D60:D60)</f>
        <v>165305247</v>
      </c>
      <c r="E61" s="399"/>
      <c r="F61" s="399"/>
    </row>
    <row r="62" spans="3:6" x14ac:dyDescent="0.25">
      <c r="C62" s="78" t="s">
        <v>49</v>
      </c>
      <c r="D62" s="398">
        <f>D53+D58-D61</f>
        <v>189988412</v>
      </c>
      <c r="E62" s="399"/>
      <c r="F62" s="399"/>
    </row>
    <row r="63" spans="3:6" x14ac:dyDescent="0.25">
      <c r="C63" s="84" t="s">
        <v>50</v>
      </c>
      <c r="D63" s="400"/>
      <c r="E63" s="405"/>
      <c r="F63" s="405"/>
    </row>
    <row r="64" spans="3:6" x14ac:dyDescent="0.25">
      <c r="C64" s="84" t="s">
        <v>51</v>
      </c>
      <c r="D64" s="401">
        <v>0</v>
      </c>
      <c r="E64" s="404"/>
      <c r="F64" s="404"/>
    </row>
    <row r="65" spans="3:6" x14ac:dyDescent="0.25">
      <c r="C65" s="84" t="s">
        <v>52</v>
      </c>
      <c r="D65" s="401">
        <f>D62</f>
        <v>189988412</v>
      </c>
      <c r="E65" s="404"/>
      <c r="F65" s="404"/>
    </row>
    <row r="66" spans="3:6" x14ac:dyDescent="0.25">
      <c r="C66" s="84"/>
      <c r="D66" s="85"/>
      <c r="E66" s="73"/>
      <c r="F66" s="73"/>
    </row>
    <row r="67" spans="3:6" x14ac:dyDescent="0.25">
      <c r="C67" s="442" t="s">
        <v>196</v>
      </c>
      <c r="D67" s="448"/>
      <c r="E67" s="442"/>
      <c r="F67" s="442"/>
    </row>
    <row r="68" spans="3:6" x14ac:dyDescent="0.25">
      <c r="C68" s="449" t="s">
        <v>53</v>
      </c>
      <c r="D68" s="448"/>
      <c r="E68" s="449"/>
      <c r="F68" s="69"/>
    </row>
    <row r="69" spans="3:6" x14ac:dyDescent="0.25">
      <c r="C69" s="73"/>
      <c r="D69" s="85"/>
      <c r="E69" s="73"/>
      <c r="F69" s="69"/>
    </row>
    <row r="70" spans="3:6" x14ac:dyDescent="0.25">
      <c r="C70" s="73"/>
      <c r="D70" s="85"/>
      <c r="E70" s="73"/>
      <c r="F70" s="69"/>
    </row>
    <row r="71" spans="3:6" x14ac:dyDescent="0.25">
      <c r="C71" s="17"/>
      <c r="D71" s="77"/>
      <c r="E71" s="19" t="s">
        <v>458</v>
      </c>
      <c r="F71" s="19"/>
    </row>
    <row r="72" spans="3:6" x14ac:dyDescent="0.25">
      <c r="C72" s="17"/>
      <c r="D72" s="77"/>
      <c r="E72" s="16" t="s">
        <v>25</v>
      </c>
      <c r="F72" s="16"/>
    </row>
    <row r="73" spans="3:6" x14ac:dyDescent="0.25">
      <c r="C73" s="17"/>
      <c r="D73" s="77"/>
      <c r="E73" s="16"/>
      <c r="F73" s="16"/>
    </row>
    <row r="74" spans="3:6" x14ac:dyDescent="0.25">
      <c r="C74" s="17"/>
      <c r="D74" s="77"/>
      <c r="E74" s="16"/>
      <c r="F74" s="16"/>
    </row>
    <row r="75" spans="3:6" x14ac:dyDescent="0.25">
      <c r="C75" s="17"/>
      <c r="D75" s="77"/>
      <c r="E75" s="16"/>
      <c r="F75" s="16"/>
    </row>
    <row r="76" spans="3:6" x14ac:dyDescent="0.25">
      <c r="C76" s="17"/>
      <c r="D76" s="77"/>
      <c r="E76" s="16"/>
      <c r="F76" s="16"/>
    </row>
    <row r="77" spans="3:6" x14ac:dyDescent="0.25">
      <c r="C77" s="17"/>
      <c r="D77" s="77"/>
      <c r="E77" s="18" t="s">
        <v>185</v>
      </c>
      <c r="F77" s="18"/>
    </row>
    <row r="78" spans="3:6" x14ac:dyDescent="0.25">
      <c r="C78" s="17"/>
      <c r="D78" s="77"/>
      <c r="E78" s="19" t="s">
        <v>186</v>
      </c>
      <c r="F78" s="19"/>
    </row>
    <row r="83" spans="2:6" ht="18.75" x14ac:dyDescent="0.3">
      <c r="B83" s="440" t="s">
        <v>33</v>
      </c>
      <c r="C83" s="440"/>
      <c r="D83" s="441"/>
      <c r="E83" s="440"/>
      <c r="F83" s="440"/>
    </row>
    <row r="84" spans="2:6" ht="18.75" x14ac:dyDescent="0.3">
      <c r="B84" s="440" t="s">
        <v>481</v>
      </c>
      <c r="C84" s="440"/>
      <c r="D84" s="441"/>
      <c r="E84" s="440"/>
      <c r="F84" s="440"/>
    </row>
    <row r="85" spans="2:6" x14ac:dyDescent="0.25">
      <c r="B85" s="75"/>
      <c r="C85" s="75"/>
      <c r="D85" s="76"/>
      <c r="E85" s="75"/>
      <c r="F85" s="75"/>
    </row>
    <row r="86" spans="2:6" x14ac:dyDescent="0.25">
      <c r="B86" s="17">
        <v>1</v>
      </c>
      <c r="C86" s="17" t="s">
        <v>35</v>
      </c>
      <c r="D86" s="77" t="s">
        <v>194</v>
      </c>
      <c r="E86" s="17"/>
      <c r="F86" s="17"/>
    </row>
    <row r="87" spans="2:6" x14ac:dyDescent="0.25">
      <c r="B87" s="17">
        <v>2</v>
      </c>
      <c r="C87" s="17" t="s">
        <v>36</v>
      </c>
      <c r="D87" s="77" t="s">
        <v>195</v>
      </c>
      <c r="E87" s="17"/>
      <c r="F87" s="17"/>
    </row>
    <row r="88" spans="2:6" x14ac:dyDescent="0.25">
      <c r="B88" s="17">
        <v>3</v>
      </c>
      <c r="C88" s="17" t="s">
        <v>37</v>
      </c>
      <c r="D88" s="77" t="s">
        <v>38</v>
      </c>
      <c r="E88" s="17"/>
      <c r="F88" s="17"/>
    </row>
    <row r="89" spans="2:6" x14ac:dyDescent="0.25">
      <c r="B89" s="75"/>
      <c r="C89" s="17"/>
      <c r="D89" s="77"/>
      <c r="E89" s="17"/>
      <c r="F89" s="17"/>
    </row>
    <row r="90" spans="2:6" x14ac:dyDescent="0.25">
      <c r="C90" s="442" t="s">
        <v>456</v>
      </c>
      <c r="D90" s="443"/>
      <c r="E90" s="444"/>
      <c r="F90" s="444"/>
    </row>
    <row r="91" spans="2:6" x14ac:dyDescent="0.25">
      <c r="C91" s="444"/>
      <c r="D91" s="443"/>
      <c r="E91" s="444"/>
      <c r="F91" s="444"/>
    </row>
    <row r="92" spans="2:6" x14ac:dyDescent="0.25">
      <c r="C92" s="444"/>
      <c r="D92" s="443"/>
      <c r="E92" s="444"/>
      <c r="F92" s="444"/>
    </row>
    <row r="93" spans="2:6" x14ac:dyDescent="0.25">
      <c r="C93" s="17"/>
      <c r="D93" s="77"/>
      <c r="E93" s="17"/>
      <c r="F93" s="17"/>
    </row>
    <row r="94" spans="2:6" x14ac:dyDescent="0.25">
      <c r="C94" s="78" t="s">
        <v>40</v>
      </c>
      <c r="D94" s="79">
        <v>68346565</v>
      </c>
      <c r="E94" s="90"/>
      <c r="F94" s="90"/>
    </row>
    <row r="95" spans="2:6" x14ac:dyDescent="0.25">
      <c r="C95" s="81" t="s">
        <v>41</v>
      </c>
      <c r="D95" s="82"/>
      <c r="E95" s="445"/>
      <c r="F95" s="445"/>
    </row>
    <row r="96" spans="2:6" x14ac:dyDescent="0.25">
      <c r="C96" s="84" t="s">
        <v>42</v>
      </c>
      <c r="D96" s="85">
        <v>0</v>
      </c>
      <c r="E96" s="446" t="s">
        <v>57</v>
      </c>
      <c r="F96" s="446"/>
    </row>
    <row r="97" spans="3:6" x14ac:dyDescent="0.25">
      <c r="C97" s="84" t="s">
        <v>43</v>
      </c>
      <c r="D97" s="85">
        <v>238276000</v>
      </c>
      <c r="E97" s="446" t="s">
        <v>57</v>
      </c>
      <c r="F97" s="446"/>
    </row>
    <row r="98" spans="3:6" x14ac:dyDescent="0.25">
      <c r="C98" s="84" t="s">
        <v>44</v>
      </c>
      <c r="D98" s="87">
        <v>0</v>
      </c>
      <c r="E98" s="70"/>
      <c r="F98" s="70"/>
    </row>
    <row r="99" spans="3:6" x14ac:dyDescent="0.25">
      <c r="C99" s="89" t="s">
        <v>45</v>
      </c>
      <c r="D99" s="79">
        <f>SUM(D96:D98)</f>
        <v>238276000</v>
      </c>
      <c r="E99" s="90"/>
      <c r="F99" s="90"/>
    </row>
    <row r="100" spans="3:6" x14ac:dyDescent="0.25">
      <c r="C100" s="81" t="s">
        <v>46</v>
      </c>
      <c r="D100" s="447"/>
      <c r="E100" s="445"/>
      <c r="F100" s="445"/>
    </row>
    <row r="101" spans="3:6" x14ac:dyDescent="0.25">
      <c r="C101" s="84" t="s">
        <v>47</v>
      </c>
      <c r="D101" s="85">
        <f>BKU!H353</f>
        <v>116662278</v>
      </c>
      <c r="E101" s="73"/>
      <c r="F101" s="73"/>
    </row>
    <row r="102" spans="3:6" x14ac:dyDescent="0.25">
      <c r="C102" s="89" t="s">
        <v>48</v>
      </c>
      <c r="D102" s="79">
        <f>SUM(D101:D101)</f>
        <v>116662278</v>
      </c>
      <c r="E102" s="90"/>
      <c r="F102" s="90"/>
    </row>
    <row r="103" spans="3:6" x14ac:dyDescent="0.25">
      <c r="C103" s="78" t="s">
        <v>49</v>
      </c>
      <c r="D103" s="79">
        <f>D94+D99-D102</f>
        <v>189960287</v>
      </c>
      <c r="E103" s="90"/>
      <c r="F103" s="90"/>
    </row>
    <row r="104" spans="3:6" x14ac:dyDescent="0.25">
      <c r="C104" s="84" t="s">
        <v>50</v>
      </c>
      <c r="D104" s="82"/>
      <c r="E104" s="91"/>
      <c r="F104" s="91"/>
    </row>
    <row r="105" spans="3:6" x14ac:dyDescent="0.25">
      <c r="C105" s="84" t="s">
        <v>51</v>
      </c>
      <c r="D105" s="85">
        <v>0</v>
      </c>
      <c r="E105" s="73"/>
      <c r="F105" s="73"/>
    </row>
    <row r="106" spans="3:6" x14ac:dyDescent="0.25">
      <c r="C106" s="84" t="s">
        <v>52</v>
      </c>
      <c r="D106" s="85">
        <f>D103</f>
        <v>189960287</v>
      </c>
      <c r="E106" s="73"/>
      <c r="F106" s="73"/>
    </row>
    <row r="107" spans="3:6" x14ac:dyDescent="0.25">
      <c r="C107" s="84"/>
      <c r="D107" s="85"/>
      <c r="E107" s="73"/>
      <c r="F107" s="73"/>
    </row>
    <row r="108" spans="3:6" x14ac:dyDescent="0.25">
      <c r="C108" s="442" t="s">
        <v>196</v>
      </c>
      <c r="D108" s="448"/>
      <c r="E108" s="442"/>
      <c r="F108" s="442"/>
    </row>
    <row r="109" spans="3:6" x14ac:dyDescent="0.25">
      <c r="C109" s="449" t="s">
        <v>53</v>
      </c>
      <c r="D109" s="448"/>
      <c r="E109" s="449"/>
      <c r="F109" s="69"/>
    </row>
    <row r="110" spans="3:6" x14ac:dyDescent="0.25">
      <c r="C110" s="73"/>
      <c r="D110" s="85"/>
      <c r="E110" s="73"/>
      <c r="F110" s="69"/>
    </row>
    <row r="111" spans="3:6" x14ac:dyDescent="0.25">
      <c r="C111" s="73"/>
      <c r="D111" s="85"/>
      <c r="E111" s="73"/>
      <c r="F111" s="69"/>
    </row>
    <row r="112" spans="3:6" x14ac:dyDescent="0.25">
      <c r="C112" s="17"/>
      <c r="D112" s="77"/>
      <c r="E112" s="19" t="s">
        <v>458</v>
      </c>
      <c r="F112" s="19"/>
    </row>
    <row r="113" spans="2:6" x14ac:dyDescent="0.25">
      <c r="C113" s="17"/>
      <c r="D113" s="77"/>
      <c r="E113" s="16" t="s">
        <v>25</v>
      </c>
      <c r="F113" s="16"/>
    </row>
    <row r="114" spans="2:6" x14ac:dyDescent="0.25">
      <c r="C114" s="17"/>
      <c r="D114" s="77"/>
      <c r="E114" s="16"/>
      <c r="F114" s="16"/>
    </row>
    <row r="115" spans="2:6" x14ac:dyDescent="0.25">
      <c r="C115" s="17"/>
      <c r="D115" s="77"/>
      <c r="E115" s="16"/>
      <c r="F115" s="16"/>
    </row>
    <row r="116" spans="2:6" x14ac:dyDescent="0.25">
      <c r="C116" s="17"/>
      <c r="D116" s="77"/>
      <c r="E116" s="16"/>
      <c r="F116" s="16"/>
    </row>
    <row r="117" spans="2:6" x14ac:dyDescent="0.25">
      <c r="C117" s="17"/>
      <c r="D117" s="77"/>
      <c r="E117" s="16"/>
      <c r="F117" s="16"/>
    </row>
    <row r="118" spans="2:6" x14ac:dyDescent="0.25">
      <c r="C118" s="17"/>
      <c r="D118" s="77"/>
      <c r="E118" s="18" t="s">
        <v>185</v>
      </c>
      <c r="F118" s="18"/>
    </row>
    <row r="119" spans="2:6" x14ac:dyDescent="0.25">
      <c r="C119" s="17"/>
      <c r="D119" s="77"/>
      <c r="E119" s="19" t="s">
        <v>186</v>
      </c>
      <c r="F119" s="19"/>
    </row>
    <row r="123" spans="2:6" ht="18.75" x14ac:dyDescent="0.3">
      <c r="B123" s="440" t="s">
        <v>33</v>
      </c>
      <c r="C123" s="440"/>
      <c r="D123" s="441"/>
      <c r="E123" s="440"/>
      <c r="F123" s="440"/>
    </row>
    <row r="124" spans="2:6" ht="18.75" x14ac:dyDescent="0.3">
      <c r="B124" s="440" t="s">
        <v>482</v>
      </c>
      <c r="C124" s="440"/>
      <c r="D124" s="441"/>
      <c r="E124" s="440"/>
      <c r="F124" s="440"/>
    </row>
    <row r="125" spans="2:6" x14ac:dyDescent="0.25">
      <c r="B125" s="75"/>
      <c r="C125" s="75"/>
      <c r="D125" s="76"/>
      <c r="E125" s="75"/>
      <c r="F125" s="75"/>
    </row>
    <row r="126" spans="2:6" x14ac:dyDescent="0.25">
      <c r="B126" s="17">
        <v>1</v>
      </c>
      <c r="C126" s="17" t="s">
        <v>35</v>
      </c>
      <c r="D126" s="77" t="s">
        <v>194</v>
      </c>
      <c r="E126" s="17"/>
      <c r="F126" s="17"/>
    </row>
    <row r="127" spans="2:6" x14ac:dyDescent="0.25">
      <c r="B127" s="17">
        <v>2</v>
      </c>
      <c r="C127" s="17" t="s">
        <v>36</v>
      </c>
      <c r="D127" s="77" t="s">
        <v>195</v>
      </c>
      <c r="E127" s="17"/>
      <c r="F127" s="17"/>
    </row>
    <row r="128" spans="2:6" x14ac:dyDescent="0.25">
      <c r="B128" s="17">
        <v>3</v>
      </c>
      <c r="C128" s="17" t="s">
        <v>37</v>
      </c>
      <c r="D128" s="77" t="s">
        <v>38</v>
      </c>
      <c r="E128" s="17"/>
      <c r="F128" s="17"/>
    </row>
    <row r="129" spans="2:6" x14ac:dyDescent="0.25">
      <c r="B129" s="75"/>
      <c r="C129" s="17"/>
      <c r="D129" s="77"/>
      <c r="E129" s="17"/>
      <c r="F129" s="17"/>
    </row>
    <row r="130" spans="2:6" x14ac:dyDescent="0.25">
      <c r="C130" s="442" t="s">
        <v>483</v>
      </c>
      <c r="D130" s="443"/>
      <c r="E130" s="444"/>
      <c r="F130" s="444"/>
    </row>
    <row r="131" spans="2:6" x14ac:dyDescent="0.25">
      <c r="C131" s="444"/>
      <c r="D131" s="443"/>
      <c r="E131" s="444"/>
      <c r="F131" s="444"/>
    </row>
    <row r="132" spans="2:6" x14ac:dyDescent="0.25">
      <c r="C132" s="444"/>
      <c r="D132" s="443"/>
      <c r="E132" s="444"/>
      <c r="F132" s="444"/>
    </row>
    <row r="133" spans="2:6" x14ac:dyDescent="0.25">
      <c r="C133" s="17"/>
      <c r="D133" s="77"/>
      <c r="E133" s="17"/>
      <c r="F133" s="17"/>
    </row>
    <row r="134" spans="2:6" x14ac:dyDescent="0.25">
      <c r="C134" s="78" t="s">
        <v>40</v>
      </c>
      <c r="D134" s="79">
        <f>D65</f>
        <v>189988412</v>
      </c>
      <c r="E134" s="90"/>
      <c r="F134" s="90"/>
    </row>
    <row r="135" spans="2:6" x14ac:dyDescent="0.25">
      <c r="C135" s="81" t="s">
        <v>41</v>
      </c>
      <c r="D135" s="82"/>
      <c r="E135" s="445"/>
      <c r="F135" s="445"/>
    </row>
    <row r="136" spans="2:6" x14ac:dyDescent="0.25">
      <c r="C136" s="84" t="s">
        <v>42</v>
      </c>
      <c r="D136" s="85">
        <v>0</v>
      </c>
      <c r="E136" s="446" t="s">
        <v>57</v>
      </c>
      <c r="F136" s="446"/>
    </row>
    <row r="137" spans="2:6" x14ac:dyDescent="0.25">
      <c r="C137" s="84" t="s">
        <v>43</v>
      </c>
      <c r="D137" s="85">
        <v>0</v>
      </c>
      <c r="E137" s="446" t="s">
        <v>57</v>
      </c>
      <c r="F137" s="446"/>
    </row>
    <row r="138" spans="2:6" x14ac:dyDescent="0.25">
      <c r="C138" s="84" t="s">
        <v>44</v>
      </c>
      <c r="D138" s="87">
        <v>0</v>
      </c>
      <c r="E138" s="70"/>
      <c r="F138" s="70"/>
    </row>
    <row r="139" spans="2:6" x14ac:dyDescent="0.25">
      <c r="C139" s="89" t="s">
        <v>45</v>
      </c>
      <c r="D139" s="79">
        <f>SUM(D136:D138)</f>
        <v>0</v>
      </c>
      <c r="E139" s="90"/>
      <c r="F139" s="90"/>
    </row>
    <row r="140" spans="2:6" x14ac:dyDescent="0.25">
      <c r="C140" s="81" t="s">
        <v>46</v>
      </c>
      <c r="D140" s="447"/>
      <c r="E140" s="445"/>
      <c r="F140" s="445"/>
    </row>
    <row r="141" spans="2:6" x14ac:dyDescent="0.25">
      <c r="C141" s="84" t="s">
        <v>47</v>
      </c>
      <c r="D141" s="85">
        <f>BKU!H403</f>
        <v>56768430</v>
      </c>
      <c r="E141" s="73"/>
      <c r="F141" s="73"/>
    </row>
    <row r="142" spans="2:6" x14ac:dyDescent="0.25">
      <c r="C142" s="89" t="s">
        <v>48</v>
      </c>
      <c r="D142" s="79">
        <f>SUM(D141:D141)</f>
        <v>56768430</v>
      </c>
      <c r="E142" s="90"/>
      <c r="F142" s="90"/>
    </row>
    <row r="143" spans="2:6" x14ac:dyDescent="0.25">
      <c r="C143" s="78" t="s">
        <v>49</v>
      </c>
      <c r="D143" s="79">
        <f>D134+D139-D142</f>
        <v>133219982</v>
      </c>
      <c r="E143" s="90"/>
      <c r="F143" s="90"/>
    </row>
    <row r="144" spans="2:6" x14ac:dyDescent="0.25">
      <c r="C144" s="84" t="s">
        <v>50</v>
      </c>
      <c r="D144" s="82"/>
      <c r="E144" s="91"/>
      <c r="F144" s="91"/>
    </row>
    <row r="145" spans="3:6" x14ac:dyDescent="0.25">
      <c r="C145" s="84" t="s">
        <v>51</v>
      </c>
      <c r="D145" s="85">
        <v>0</v>
      </c>
      <c r="E145" s="73"/>
      <c r="F145" s="73"/>
    </row>
    <row r="146" spans="3:6" x14ac:dyDescent="0.25">
      <c r="C146" s="84" t="s">
        <v>52</v>
      </c>
      <c r="D146" s="85">
        <f>D143</f>
        <v>133219982</v>
      </c>
      <c r="E146" s="73"/>
      <c r="F146" s="73"/>
    </row>
    <row r="147" spans="3:6" x14ac:dyDescent="0.25">
      <c r="C147" s="84"/>
      <c r="D147" s="85"/>
      <c r="E147" s="73"/>
      <c r="F147" s="73"/>
    </row>
    <row r="148" spans="3:6" x14ac:dyDescent="0.25">
      <c r="C148" s="442" t="s">
        <v>196</v>
      </c>
      <c r="D148" s="448"/>
      <c r="E148" s="442"/>
      <c r="F148" s="442"/>
    </row>
    <row r="149" spans="3:6" x14ac:dyDescent="0.25">
      <c r="C149" s="449" t="s">
        <v>53</v>
      </c>
      <c r="D149" s="448"/>
      <c r="E149" s="449"/>
      <c r="F149" s="69"/>
    </row>
    <row r="150" spans="3:6" x14ac:dyDescent="0.25">
      <c r="C150" s="73"/>
      <c r="D150" s="85"/>
      <c r="E150" s="73"/>
      <c r="F150" s="69"/>
    </row>
    <row r="151" spans="3:6" x14ac:dyDescent="0.25">
      <c r="C151" s="73"/>
      <c r="D151" s="85"/>
      <c r="E151" s="73"/>
      <c r="F151" s="69"/>
    </row>
    <row r="152" spans="3:6" x14ac:dyDescent="0.25">
      <c r="C152" s="17"/>
      <c r="D152" s="77"/>
      <c r="E152" s="19" t="s">
        <v>462</v>
      </c>
      <c r="F152" s="19"/>
    </row>
    <row r="153" spans="3:6" x14ac:dyDescent="0.25">
      <c r="C153" s="17"/>
      <c r="D153" s="77"/>
      <c r="E153" s="16" t="s">
        <v>25</v>
      </c>
      <c r="F153" s="16"/>
    </row>
    <row r="154" spans="3:6" x14ac:dyDescent="0.25">
      <c r="C154" s="17"/>
      <c r="D154" s="77"/>
      <c r="E154" s="16"/>
      <c r="F154" s="16"/>
    </row>
    <row r="155" spans="3:6" x14ac:dyDescent="0.25">
      <c r="C155" s="17"/>
      <c r="D155" s="77"/>
      <c r="E155" s="16"/>
      <c r="F155" s="16"/>
    </row>
    <row r="156" spans="3:6" x14ac:dyDescent="0.25">
      <c r="C156" s="17"/>
      <c r="D156" s="77"/>
      <c r="E156" s="16"/>
      <c r="F156" s="16"/>
    </row>
    <row r="157" spans="3:6" x14ac:dyDescent="0.25">
      <c r="C157" s="17"/>
      <c r="D157" s="77"/>
      <c r="E157" s="16"/>
      <c r="F157" s="16"/>
    </row>
    <row r="158" spans="3:6" x14ac:dyDescent="0.25">
      <c r="C158" s="17"/>
      <c r="D158" s="77"/>
      <c r="E158" s="18" t="s">
        <v>185</v>
      </c>
      <c r="F158" s="18"/>
    </row>
    <row r="159" spans="3:6" x14ac:dyDescent="0.25">
      <c r="C159" s="17"/>
      <c r="D159" s="77"/>
      <c r="E159" s="19" t="s">
        <v>186</v>
      </c>
      <c r="F159" s="19"/>
    </row>
    <row r="167" spans="2:6" ht="18.75" x14ac:dyDescent="0.3">
      <c r="B167" s="440" t="s">
        <v>33</v>
      </c>
      <c r="C167" s="440"/>
      <c r="D167" s="441"/>
      <c r="E167" s="440"/>
      <c r="F167" s="440"/>
    </row>
    <row r="168" spans="2:6" ht="18.75" x14ac:dyDescent="0.3">
      <c r="B168" s="440" t="s">
        <v>507</v>
      </c>
      <c r="C168" s="440"/>
      <c r="D168" s="441"/>
      <c r="E168" s="440"/>
      <c r="F168" s="440"/>
    </row>
    <row r="169" spans="2:6" x14ac:dyDescent="0.25">
      <c r="B169" s="75"/>
      <c r="C169" s="75"/>
      <c r="D169" s="76"/>
      <c r="E169" s="75"/>
      <c r="F169" s="75"/>
    </row>
    <row r="170" spans="2:6" x14ac:dyDescent="0.25">
      <c r="B170" s="17">
        <v>1</v>
      </c>
      <c r="C170" s="17" t="s">
        <v>35</v>
      </c>
      <c r="D170" s="77" t="s">
        <v>194</v>
      </c>
      <c r="E170" s="17"/>
      <c r="F170" s="17"/>
    </row>
    <row r="171" spans="2:6" x14ac:dyDescent="0.25">
      <c r="B171" s="17">
        <v>2</v>
      </c>
      <c r="C171" s="17" t="s">
        <v>36</v>
      </c>
      <c r="D171" s="77" t="s">
        <v>195</v>
      </c>
      <c r="E171" s="17"/>
      <c r="F171" s="17"/>
    </row>
    <row r="172" spans="2:6" x14ac:dyDescent="0.25">
      <c r="B172" s="17">
        <v>3</v>
      </c>
      <c r="C172" s="17" t="s">
        <v>37</v>
      </c>
      <c r="D172" s="77" t="s">
        <v>38</v>
      </c>
      <c r="E172" s="17"/>
      <c r="F172" s="17"/>
    </row>
    <row r="173" spans="2:6" x14ac:dyDescent="0.25">
      <c r="B173" s="75"/>
      <c r="C173" s="17"/>
      <c r="D173" s="77"/>
      <c r="E173" s="17"/>
      <c r="F173" s="17"/>
    </row>
    <row r="174" spans="2:6" x14ac:dyDescent="0.25">
      <c r="C174" s="442" t="s">
        <v>508</v>
      </c>
      <c r="D174" s="443"/>
      <c r="E174" s="444"/>
      <c r="F174" s="444"/>
    </row>
    <row r="175" spans="2:6" x14ac:dyDescent="0.25">
      <c r="C175" s="444"/>
      <c r="D175" s="443"/>
      <c r="E175" s="444"/>
      <c r="F175" s="444"/>
    </row>
    <row r="176" spans="2:6" x14ac:dyDescent="0.25">
      <c r="C176" s="444"/>
      <c r="D176" s="443"/>
      <c r="E176" s="444"/>
      <c r="F176" s="444"/>
    </row>
    <row r="177" spans="3:6" x14ac:dyDescent="0.25">
      <c r="C177" s="17"/>
      <c r="D177" s="77"/>
      <c r="E177" s="17"/>
      <c r="F177" s="17"/>
    </row>
    <row r="178" spans="3:6" x14ac:dyDescent="0.25">
      <c r="C178" s="78" t="s">
        <v>40</v>
      </c>
      <c r="D178" s="79">
        <f>D146</f>
        <v>133219982</v>
      </c>
      <c r="E178" s="90"/>
      <c r="F178" s="90"/>
    </row>
    <row r="179" spans="3:6" x14ac:dyDescent="0.25">
      <c r="C179" s="81" t="s">
        <v>41</v>
      </c>
      <c r="D179" s="82"/>
      <c r="E179" s="445"/>
      <c r="F179" s="445"/>
    </row>
    <row r="180" spans="3:6" x14ac:dyDescent="0.25">
      <c r="C180" s="84" t="s">
        <v>42</v>
      </c>
      <c r="D180" s="85">
        <v>0</v>
      </c>
      <c r="E180" s="446" t="s">
        <v>57</v>
      </c>
      <c r="F180" s="446"/>
    </row>
    <row r="181" spans="3:6" x14ac:dyDescent="0.25">
      <c r="C181" s="84" t="s">
        <v>43</v>
      </c>
      <c r="D181" s="85">
        <v>0</v>
      </c>
      <c r="E181" s="446" t="s">
        <v>57</v>
      </c>
      <c r="F181" s="446"/>
    </row>
    <row r="182" spans="3:6" x14ac:dyDescent="0.25">
      <c r="C182" s="84" t="s">
        <v>44</v>
      </c>
      <c r="D182" s="87">
        <v>0</v>
      </c>
      <c r="E182" s="70"/>
      <c r="F182" s="70"/>
    </row>
    <row r="183" spans="3:6" x14ac:dyDescent="0.25">
      <c r="C183" s="89" t="s">
        <v>45</v>
      </c>
      <c r="D183" s="79">
        <f>SUM(D180:D182)</f>
        <v>0</v>
      </c>
      <c r="E183" s="90"/>
      <c r="F183" s="90"/>
    </row>
    <row r="184" spans="3:6" x14ac:dyDescent="0.25">
      <c r="C184" s="81" t="s">
        <v>46</v>
      </c>
      <c r="D184" s="447"/>
      <c r="E184" s="445"/>
      <c r="F184" s="445"/>
    </row>
    <row r="185" spans="3:6" x14ac:dyDescent="0.25">
      <c r="C185" s="84" t="s">
        <v>47</v>
      </c>
      <c r="D185" s="85">
        <f>BKU!H441</f>
        <v>24800000</v>
      </c>
      <c r="E185" s="73"/>
      <c r="F185" s="73"/>
    </row>
    <row r="186" spans="3:6" x14ac:dyDescent="0.25">
      <c r="C186" s="89" t="s">
        <v>48</v>
      </c>
      <c r="D186" s="79">
        <f>SUM(D185:D185)</f>
        <v>24800000</v>
      </c>
      <c r="E186" s="90"/>
      <c r="F186" s="90"/>
    </row>
    <row r="187" spans="3:6" x14ac:dyDescent="0.25">
      <c r="C187" s="78" t="s">
        <v>49</v>
      </c>
      <c r="D187" s="79">
        <f>D178+D183-D186</f>
        <v>108419982</v>
      </c>
      <c r="E187" s="90"/>
      <c r="F187" s="90"/>
    </row>
    <row r="188" spans="3:6" x14ac:dyDescent="0.25">
      <c r="C188" s="84" t="s">
        <v>50</v>
      </c>
      <c r="D188" s="82"/>
      <c r="E188" s="91"/>
      <c r="F188" s="91"/>
    </row>
    <row r="189" spans="3:6" x14ac:dyDescent="0.25">
      <c r="C189" s="84" t="s">
        <v>51</v>
      </c>
      <c r="D189" s="85">
        <v>0</v>
      </c>
      <c r="E189" s="73"/>
      <c r="F189" s="73"/>
    </row>
    <row r="190" spans="3:6" x14ac:dyDescent="0.25">
      <c r="C190" s="84" t="s">
        <v>52</v>
      </c>
      <c r="D190" s="85">
        <f>D187</f>
        <v>108419982</v>
      </c>
      <c r="E190" s="73"/>
      <c r="F190" s="73"/>
    </row>
    <row r="191" spans="3:6" x14ac:dyDescent="0.25">
      <c r="C191" s="84"/>
      <c r="D191" s="85"/>
      <c r="E191" s="73"/>
      <c r="F191" s="73"/>
    </row>
    <row r="192" spans="3:6" x14ac:dyDescent="0.25">
      <c r="C192" s="442" t="s">
        <v>196</v>
      </c>
      <c r="D192" s="448"/>
      <c r="E192" s="442"/>
      <c r="F192" s="442"/>
    </row>
    <row r="193" spans="3:6" x14ac:dyDescent="0.25">
      <c r="C193" s="449" t="s">
        <v>53</v>
      </c>
      <c r="D193" s="448"/>
      <c r="E193" s="449"/>
      <c r="F193" s="69"/>
    </row>
    <row r="194" spans="3:6" x14ac:dyDescent="0.25">
      <c r="C194" s="73"/>
      <c r="D194" s="85"/>
      <c r="E194" s="73"/>
      <c r="F194" s="69"/>
    </row>
    <row r="195" spans="3:6" x14ac:dyDescent="0.25">
      <c r="C195" s="73"/>
      <c r="D195" s="85"/>
      <c r="E195" s="73"/>
      <c r="F195" s="69"/>
    </row>
    <row r="196" spans="3:6" x14ac:dyDescent="0.25">
      <c r="C196" s="17"/>
      <c r="D196" s="77"/>
      <c r="E196" s="19" t="s">
        <v>498</v>
      </c>
      <c r="F196" s="19"/>
    </row>
    <row r="197" spans="3:6" x14ac:dyDescent="0.25">
      <c r="C197" s="17"/>
      <c r="D197" s="77"/>
      <c r="E197" s="16" t="s">
        <v>25</v>
      </c>
      <c r="F197" s="16"/>
    </row>
    <row r="198" spans="3:6" x14ac:dyDescent="0.25">
      <c r="C198" s="17"/>
      <c r="D198" s="77"/>
      <c r="E198" s="16"/>
      <c r="F198" s="16"/>
    </row>
    <row r="199" spans="3:6" x14ac:dyDescent="0.25">
      <c r="C199" s="17"/>
      <c r="D199" s="77"/>
      <c r="E199" s="16"/>
      <c r="F199" s="16"/>
    </row>
    <row r="200" spans="3:6" x14ac:dyDescent="0.25">
      <c r="C200" s="17"/>
      <c r="D200" s="77"/>
      <c r="E200" s="16"/>
      <c r="F200" s="16"/>
    </row>
    <row r="201" spans="3:6" x14ac:dyDescent="0.25">
      <c r="C201" s="17"/>
      <c r="D201" s="77"/>
      <c r="E201" s="16"/>
      <c r="F201" s="16"/>
    </row>
    <row r="202" spans="3:6" x14ac:dyDescent="0.25">
      <c r="C202" s="17"/>
      <c r="D202" s="77"/>
      <c r="E202" s="18" t="s">
        <v>185</v>
      </c>
      <c r="F202" s="18"/>
    </row>
    <row r="203" spans="3:6" x14ac:dyDescent="0.25">
      <c r="C203" s="17"/>
      <c r="D203" s="77"/>
      <c r="E203" s="19" t="s">
        <v>186</v>
      </c>
      <c r="F203" s="19"/>
    </row>
  </sheetData>
  <mergeCells count="45">
    <mergeCell ref="C28:E28"/>
    <mergeCell ref="B2:F2"/>
    <mergeCell ref="B3:F3"/>
    <mergeCell ref="C9:F11"/>
    <mergeCell ref="E14:F14"/>
    <mergeCell ref="E15:F15"/>
    <mergeCell ref="E16:F16"/>
    <mergeCell ref="D19:F19"/>
    <mergeCell ref="C27:F27"/>
    <mergeCell ref="C90:F92"/>
    <mergeCell ref="B42:F42"/>
    <mergeCell ref="B43:F43"/>
    <mergeCell ref="C49:F51"/>
    <mergeCell ref="E54:F54"/>
    <mergeCell ref="E55:F55"/>
    <mergeCell ref="E56:F56"/>
    <mergeCell ref="D59:F59"/>
    <mergeCell ref="C67:F67"/>
    <mergeCell ref="C68:E68"/>
    <mergeCell ref="B83:F83"/>
    <mergeCell ref="B84:F84"/>
    <mergeCell ref="E137:F137"/>
    <mergeCell ref="E95:F95"/>
    <mergeCell ref="E96:F96"/>
    <mergeCell ref="E97:F97"/>
    <mergeCell ref="D100:F100"/>
    <mergeCell ref="C108:F108"/>
    <mergeCell ref="C109:E109"/>
    <mergeCell ref="B123:F123"/>
    <mergeCell ref="B124:F124"/>
    <mergeCell ref="C130:F132"/>
    <mergeCell ref="E135:F135"/>
    <mergeCell ref="E136:F136"/>
    <mergeCell ref="C193:E193"/>
    <mergeCell ref="D140:F140"/>
    <mergeCell ref="C148:F148"/>
    <mergeCell ref="C149:E149"/>
    <mergeCell ref="B167:F167"/>
    <mergeCell ref="B168:F168"/>
    <mergeCell ref="C174:F176"/>
    <mergeCell ref="E179:F179"/>
    <mergeCell ref="E180:F180"/>
    <mergeCell ref="E181:F181"/>
    <mergeCell ref="D184:F184"/>
    <mergeCell ref="C192:F19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7258-DD6D-4F00-BE3F-F901F55C43C6}">
  <dimension ref="B1:K398"/>
  <sheetViews>
    <sheetView view="pageBreakPreview" topLeftCell="A339" zoomScaleNormal="100" zoomScaleSheetLayoutView="100" workbookViewId="0">
      <selection activeCell="L380" sqref="L380"/>
    </sheetView>
  </sheetViews>
  <sheetFormatPr defaultColWidth="9" defaultRowHeight="15" x14ac:dyDescent="0.25"/>
  <cols>
    <col min="1" max="1" width="3.42578125" customWidth="1"/>
    <col min="3" max="3" width="29.140625" customWidth="1"/>
    <col min="4" max="4" width="36.42578125" customWidth="1"/>
    <col min="5" max="5" width="30" customWidth="1"/>
    <col min="6" max="6" width="27.85546875" customWidth="1"/>
    <col min="7" max="7" width="25.5703125" customWidth="1"/>
    <col min="8" max="8" width="22.28515625" customWidth="1"/>
    <col min="9" max="9" width="0.140625" customWidth="1"/>
    <col min="10" max="10" width="15.42578125" customWidth="1"/>
    <col min="12" max="12" width="9.5703125" customWidth="1"/>
  </cols>
  <sheetData>
    <row r="1" spans="2:9" ht="15.75" x14ac:dyDescent="0.25">
      <c r="B1" s="457" t="s">
        <v>58</v>
      </c>
      <c r="C1" s="457"/>
      <c r="D1" s="457"/>
      <c r="E1" s="457"/>
      <c r="F1" s="457"/>
      <c r="G1" s="457"/>
      <c r="H1" s="457"/>
      <c r="I1" s="71"/>
    </row>
    <row r="2" spans="2:9" ht="15.75" x14ac:dyDescent="0.25">
      <c r="B2" s="457" t="s">
        <v>183</v>
      </c>
      <c r="C2" s="457"/>
      <c r="D2" s="457"/>
      <c r="E2" s="457"/>
      <c r="F2" s="457"/>
      <c r="G2" s="457"/>
      <c r="H2" s="457"/>
      <c r="I2" s="71"/>
    </row>
    <row r="3" spans="2:9" ht="15.75" x14ac:dyDescent="0.25">
      <c r="B3" s="458" t="s">
        <v>59</v>
      </c>
      <c r="C3" s="458"/>
      <c r="D3" s="458"/>
      <c r="E3" s="458"/>
      <c r="F3" s="458"/>
      <c r="G3" s="458"/>
      <c r="H3" s="458"/>
      <c r="I3" s="72"/>
    </row>
    <row r="4" spans="2:9" ht="15.75" x14ac:dyDescent="0.25">
      <c r="B4" s="458" t="s">
        <v>184</v>
      </c>
      <c r="C4" s="458"/>
      <c r="D4" s="458"/>
      <c r="E4" s="458"/>
      <c r="F4" s="458"/>
      <c r="G4" s="458"/>
      <c r="H4" s="458"/>
      <c r="I4" s="72"/>
    </row>
    <row r="6" spans="2:9" s="69" customFormat="1" ht="17.100000000000001" customHeight="1" x14ac:dyDescent="0.25">
      <c r="B6" s="459" t="s">
        <v>244</v>
      </c>
      <c r="C6" s="462"/>
      <c r="D6" s="462"/>
      <c r="E6" s="462"/>
      <c r="F6" s="462"/>
      <c r="G6" s="462"/>
      <c r="H6" s="462"/>
      <c r="I6" s="462"/>
    </row>
    <row r="7" spans="2:9" s="69" customFormat="1" ht="17.100000000000001" customHeight="1" x14ac:dyDescent="0.25">
      <c r="B7" s="459" t="s">
        <v>245</v>
      </c>
      <c r="C7" s="459"/>
      <c r="D7" s="459"/>
      <c r="E7" s="459"/>
      <c r="F7" s="459"/>
      <c r="G7" s="459"/>
      <c r="H7" s="459"/>
      <c r="I7" s="264"/>
    </row>
    <row r="8" spans="2:9" s="69" customFormat="1" ht="17.100000000000001" customHeight="1" x14ac:dyDescent="0.25">
      <c r="B8" s="459" t="s">
        <v>246</v>
      </c>
      <c r="C8" s="459"/>
      <c r="D8" s="459"/>
      <c r="E8" s="459"/>
      <c r="F8" s="459"/>
      <c r="G8" s="459"/>
      <c r="H8" s="459"/>
      <c r="I8" s="264"/>
    </row>
    <row r="9" spans="2:9" s="69" customFormat="1" ht="24" customHeight="1" thickBot="1" x14ac:dyDescent="0.3">
      <c r="B9" s="463" t="s">
        <v>242</v>
      </c>
      <c r="C9" s="463"/>
      <c r="D9" s="463"/>
      <c r="E9" s="463"/>
      <c r="F9" s="463"/>
      <c r="G9" s="463"/>
      <c r="H9" s="463"/>
      <c r="I9" s="265"/>
    </row>
    <row r="10" spans="2:9" s="69" customFormat="1" ht="66" customHeight="1" x14ac:dyDescent="0.25">
      <c r="B10" s="266" t="s">
        <v>62</v>
      </c>
      <c r="C10" s="267" t="s">
        <v>63</v>
      </c>
      <c r="D10" s="268" t="s">
        <v>64</v>
      </c>
      <c r="E10" s="268" t="s">
        <v>65</v>
      </c>
      <c r="F10" s="268" t="s">
        <v>66</v>
      </c>
      <c r="G10" s="268" t="s">
        <v>67</v>
      </c>
      <c r="H10" s="269" t="s">
        <v>68</v>
      </c>
      <c r="I10" s="66"/>
    </row>
    <row r="11" spans="2:9" s="69" customFormat="1" ht="15.75" customHeight="1" x14ac:dyDescent="0.25">
      <c r="B11" s="270">
        <v>1</v>
      </c>
      <c r="C11" s="271">
        <v>2</v>
      </c>
      <c r="D11" s="271">
        <v>3</v>
      </c>
      <c r="E11" s="271">
        <v>4</v>
      </c>
      <c r="F11" s="271">
        <v>5</v>
      </c>
      <c r="G11" s="272" t="s">
        <v>69</v>
      </c>
      <c r="H11" s="273" t="s">
        <v>70</v>
      </c>
      <c r="I11" s="66"/>
    </row>
    <row r="12" spans="2:9" s="69" customFormat="1" ht="22.35" customHeight="1" x14ac:dyDescent="0.25">
      <c r="B12" s="274">
        <v>1</v>
      </c>
      <c r="C12" s="275" t="s">
        <v>161</v>
      </c>
      <c r="D12" s="276">
        <v>595690000</v>
      </c>
      <c r="E12" s="276">
        <v>15926</v>
      </c>
      <c r="F12" s="276">
        <v>0</v>
      </c>
      <c r="G12" s="276">
        <f>E12+F12</f>
        <v>15926</v>
      </c>
      <c r="H12" s="277">
        <f>D12-G12</f>
        <v>595674074</v>
      </c>
      <c r="I12" s="66"/>
    </row>
    <row r="13" spans="2:9" s="69" customFormat="1" ht="22.35" customHeight="1" x14ac:dyDescent="0.25">
      <c r="B13" s="278"/>
      <c r="C13" s="61"/>
      <c r="D13" s="279"/>
      <c r="E13" s="279"/>
      <c r="F13" s="279"/>
      <c r="G13" s="279"/>
      <c r="H13" s="280"/>
      <c r="I13" s="66"/>
    </row>
    <row r="14" spans="2:9" s="69" customFormat="1" ht="22.35" customHeight="1" x14ac:dyDescent="0.25">
      <c r="B14" s="278"/>
      <c r="C14" s="61"/>
      <c r="D14" s="279"/>
      <c r="E14" s="279"/>
      <c r="F14" s="279"/>
      <c r="G14" s="279"/>
      <c r="H14" s="280"/>
      <c r="I14" s="66"/>
    </row>
    <row r="15" spans="2:9" s="69" customFormat="1" ht="22.35" customHeight="1" x14ac:dyDescent="0.25">
      <c r="B15" s="278"/>
      <c r="C15" s="61"/>
      <c r="D15" s="279"/>
      <c r="E15" s="279"/>
      <c r="F15" s="279"/>
      <c r="G15" s="279"/>
      <c r="H15" s="280"/>
      <c r="I15" s="66"/>
    </row>
    <row r="16" spans="2:9" s="69" customFormat="1" ht="22.5" customHeight="1" x14ac:dyDescent="0.25">
      <c r="B16" s="278"/>
      <c r="C16" s="61"/>
      <c r="D16" s="279"/>
      <c r="E16" s="279"/>
      <c r="F16" s="279"/>
      <c r="G16" s="279"/>
      <c r="H16" s="280"/>
      <c r="I16" s="66"/>
    </row>
    <row r="17" spans="2:11" s="69" customFormat="1" ht="22.35" customHeight="1" x14ac:dyDescent="0.25">
      <c r="B17" s="278"/>
      <c r="C17" s="61"/>
      <c r="D17" s="279"/>
      <c r="E17" s="279"/>
      <c r="F17" s="279"/>
      <c r="G17" s="279"/>
      <c r="H17" s="280"/>
      <c r="I17" s="66"/>
    </row>
    <row r="18" spans="2:11" s="69" customFormat="1" ht="22.35" customHeight="1" thickBot="1" x14ac:dyDescent="0.3">
      <c r="B18" s="62"/>
      <c r="C18" s="281" t="s">
        <v>48</v>
      </c>
      <c r="D18" s="282">
        <f>SUM(D12:D17)</f>
        <v>595690000</v>
      </c>
      <c r="E18" s="283">
        <f>SUM(E12:E16)</f>
        <v>15926</v>
      </c>
      <c r="F18" s="283">
        <v>0</v>
      </c>
      <c r="G18" s="283">
        <f>SUM(G12:G16)</f>
        <v>15926</v>
      </c>
      <c r="H18" s="317">
        <f>D18-G18</f>
        <v>595674074</v>
      </c>
      <c r="I18" s="66"/>
    </row>
    <row r="19" spans="2:11" s="69" customFormat="1" ht="50.1" customHeight="1" x14ac:dyDescent="0.25">
      <c r="B19" s="464" t="s">
        <v>71</v>
      </c>
      <c r="C19" s="464"/>
      <c r="D19" s="464"/>
      <c r="E19" s="464"/>
      <c r="F19" s="464"/>
      <c r="G19" s="464"/>
      <c r="H19" s="464"/>
      <c r="I19" s="265"/>
    </row>
    <row r="20" spans="2:11" s="69" customFormat="1" ht="12" customHeight="1" x14ac:dyDescent="0.25">
      <c r="B20" s="453" t="s">
        <v>72</v>
      </c>
      <c r="C20" s="453"/>
      <c r="D20" s="453"/>
      <c r="E20" s="453"/>
      <c r="F20" s="453"/>
      <c r="G20" s="453"/>
      <c r="H20" s="453"/>
      <c r="I20" s="285"/>
      <c r="J20" s="73"/>
      <c r="K20" s="73"/>
    </row>
    <row r="21" spans="2:11" s="69" customFormat="1" ht="15" customHeight="1" x14ac:dyDescent="0.2">
      <c r="B21" s="454"/>
      <c r="C21" s="454"/>
      <c r="D21" s="454"/>
      <c r="E21" s="454"/>
      <c r="F21" s="454"/>
      <c r="G21" s="454"/>
      <c r="H21" s="454"/>
      <c r="I21" s="454"/>
    </row>
    <row r="22" spans="2:11" s="69" customFormat="1" ht="14.1" customHeight="1" x14ac:dyDescent="0.25">
      <c r="B22" s="286"/>
      <c r="C22" s="286"/>
      <c r="D22" s="286"/>
      <c r="E22" s="286"/>
      <c r="F22" s="455" t="s">
        <v>24</v>
      </c>
      <c r="G22" s="455"/>
      <c r="H22" s="455"/>
      <c r="I22" s="286"/>
    </row>
    <row r="23" spans="2:11" x14ac:dyDescent="0.25">
      <c r="B23" s="316"/>
      <c r="C23" s="64"/>
      <c r="D23" s="64"/>
      <c r="E23" s="64"/>
      <c r="F23" s="456" t="s">
        <v>187</v>
      </c>
      <c r="G23" s="456"/>
      <c r="H23" s="456"/>
      <c r="I23" s="316"/>
    </row>
    <row r="24" spans="2:11" x14ac:dyDescent="0.25">
      <c r="B24" s="316"/>
      <c r="C24" s="64"/>
      <c r="D24" s="64"/>
      <c r="E24" s="64"/>
      <c r="F24" s="63"/>
      <c r="G24" s="63"/>
      <c r="H24" s="63"/>
      <c r="I24" s="316"/>
    </row>
    <row r="25" spans="2:11" x14ac:dyDescent="0.25">
      <c r="B25" s="316"/>
      <c r="C25" s="64"/>
      <c r="D25" s="64"/>
      <c r="E25" s="64"/>
      <c r="F25" s="63"/>
      <c r="G25" s="63"/>
      <c r="H25" s="63"/>
      <c r="I25" s="316"/>
    </row>
    <row r="26" spans="2:11" x14ac:dyDescent="0.25">
      <c r="B26" s="316"/>
      <c r="C26" s="64"/>
      <c r="D26" s="64"/>
      <c r="E26" s="64"/>
      <c r="F26" s="64"/>
      <c r="G26" s="64"/>
      <c r="H26" s="64"/>
      <c r="I26" s="316"/>
    </row>
    <row r="27" spans="2:11" x14ac:dyDescent="0.25">
      <c r="B27" s="316"/>
      <c r="C27" s="64"/>
      <c r="D27" s="64"/>
      <c r="E27" s="64"/>
      <c r="F27" s="433" t="s">
        <v>185</v>
      </c>
      <c r="G27" s="433"/>
      <c r="H27" s="433"/>
      <c r="I27" s="316"/>
    </row>
    <row r="28" spans="2:11" x14ac:dyDescent="0.25">
      <c r="B28" s="316"/>
      <c r="C28" s="316"/>
      <c r="D28" s="316"/>
      <c r="E28" s="316"/>
      <c r="F28" s="456" t="s">
        <v>186</v>
      </c>
      <c r="G28" s="456"/>
      <c r="H28" s="456"/>
      <c r="I28" s="316"/>
    </row>
    <row r="29" spans="2:11" x14ac:dyDescent="0.25">
      <c r="B29" s="316"/>
      <c r="C29" s="316"/>
      <c r="D29" s="316"/>
      <c r="E29" s="316"/>
      <c r="F29" s="316"/>
      <c r="G29" s="316"/>
      <c r="H29" s="316"/>
      <c r="I29" s="316"/>
    </row>
    <row r="30" spans="2:11" ht="15.75" x14ac:dyDescent="0.25">
      <c r="B30" s="457" t="s">
        <v>58</v>
      </c>
      <c r="C30" s="457"/>
      <c r="D30" s="457"/>
      <c r="E30" s="457"/>
      <c r="F30" s="457"/>
      <c r="G30" s="457"/>
      <c r="H30" s="457"/>
      <c r="I30" s="71"/>
    </row>
    <row r="31" spans="2:11" ht="15" customHeight="1" x14ac:dyDescent="0.25">
      <c r="B31" s="457" t="s">
        <v>183</v>
      </c>
      <c r="C31" s="457"/>
      <c r="D31" s="457"/>
      <c r="E31" s="457"/>
      <c r="F31" s="457"/>
      <c r="G31" s="457"/>
      <c r="H31" s="457"/>
      <c r="I31" s="71"/>
    </row>
    <row r="32" spans="2:11" ht="15.75" x14ac:dyDescent="0.25">
      <c r="B32" s="458" t="s">
        <v>59</v>
      </c>
      <c r="C32" s="458"/>
      <c r="D32" s="458"/>
      <c r="E32" s="458"/>
      <c r="F32" s="458"/>
      <c r="G32" s="458"/>
      <c r="H32" s="458"/>
      <c r="I32" s="72"/>
    </row>
    <row r="33" spans="2:9" ht="15.75" x14ac:dyDescent="0.25">
      <c r="B33" s="458" t="s">
        <v>184</v>
      </c>
      <c r="C33" s="458"/>
      <c r="D33" s="458"/>
      <c r="E33" s="458"/>
      <c r="F33" s="458"/>
      <c r="G33" s="458"/>
      <c r="H33" s="458"/>
      <c r="I33" s="72"/>
    </row>
    <row r="34" spans="2:9" x14ac:dyDescent="0.25">
      <c r="B34" s="316"/>
      <c r="C34" s="316"/>
      <c r="D34" s="316"/>
      <c r="E34" s="316"/>
      <c r="F34" s="316"/>
      <c r="G34" s="316"/>
      <c r="H34" s="316"/>
      <c r="I34" s="316"/>
    </row>
    <row r="35" spans="2:9" x14ac:dyDescent="0.25">
      <c r="B35" s="459" t="s">
        <v>60</v>
      </c>
      <c r="C35" s="462"/>
      <c r="D35" s="462"/>
      <c r="E35" s="462"/>
      <c r="F35" s="462"/>
      <c r="G35" s="462"/>
      <c r="H35" s="462"/>
      <c r="I35" s="462"/>
    </row>
    <row r="36" spans="2:9" x14ac:dyDescent="0.25">
      <c r="B36" s="459" t="s">
        <v>197</v>
      </c>
      <c r="C36" s="459"/>
      <c r="D36" s="459"/>
      <c r="E36" s="459"/>
      <c r="F36" s="459"/>
      <c r="G36" s="459"/>
      <c r="H36" s="459"/>
      <c r="I36" s="264"/>
    </row>
    <row r="37" spans="2:9" x14ac:dyDescent="0.25">
      <c r="B37" s="459" t="s">
        <v>61</v>
      </c>
      <c r="C37" s="459"/>
      <c r="D37" s="459"/>
      <c r="E37" s="459"/>
      <c r="F37" s="459"/>
      <c r="G37" s="459"/>
      <c r="H37" s="459"/>
      <c r="I37" s="264"/>
    </row>
    <row r="38" spans="2:9" ht="15.75" thickBot="1" x14ac:dyDescent="0.3">
      <c r="B38" s="463" t="s">
        <v>243</v>
      </c>
      <c r="C38" s="463"/>
      <c r="D38" s="463"/>
      <c r="E38" s="463"/>
      <c r="F38" s="463"/>
      <c r="G38" s="463"/>
      <c r="H38" s="463"/>
      <c r="I38" s="265"/>
    </row>
    <row r="39" spans="2:9" ht="72" customHeight="1" x14ac:dyDescent="0.25">
      <c r="B39" s="266" t="s">
        <v>62</v>
      </c>
      <c r="C39" s="267" t="s">
        <v>63</v>
      </c>
      <c r="D39" s="268" t="s">
        <v>64</v>
      </c>
      <c r="E39" s="268" t="s">
        <v>65</v>
      </c>
      <c r="F39" s="268" t="s">
        <v>66</v>
      </c>
      <c r="G39" s="268" t="s">
        <v>67</v>
      </c>
      <c r="H39" s="269" t="s">
        <v>68</v>
      </c>
      <c r="I39" s="66"/>
    </row>
    <row r="40" spans="2:9" x14ac:dyDescent="0.25">
      <c r="B40" s="270">
        <v>1</v>
      </c>
      <c r="C40" s="271">
        <v>2</v>
      </c>
      <c r="D40" s="271">
        <v>3</v>
      </c>
      <c r="E40" s="271">
        <v>4</v>
      </c>
      <c r="F40" s="271">
        <v>5</v>
      </c>
      <c r="G40" s="272" t="s">
        <v>69</v>
      </c>
      <c r="H40" s="273" t="s">
        <v>70</v>
      </c>
      <c r="I40" s="66"/>
    </row>
    <row r="41" spans="2:9" ht="21" customHeight="1" x14ac:dyDescent="0.25">
      <c r="B41" s="274">
        <v>1</v>
      </c>
      <c r="C41" s="275" t="s">
        <v>161</v>
      </c>
      <c r="D41" s="276">
        <v>595690000</v>
      </c>
      <c r="E41" s="276">
        <v>15926</v>
      </c>
      <c r="F41" s="276">
        <v>0</v>
      </c>
      <c r="G41" s="276">
        <f>E41+F41</f>
        <v>15926</v>
      </c>
      <c r="H41" s="277">
        <f>D41-G41</f>
        <v>595674074</v>
      </c>
      <c r="I41" s="66"/>
    </row>
    <row r="42" spans="2:9" ht="21" customHeight="1" x14ac:dyDescent="0.25">
      <c r="B42" s="278"/>
      <c r="C42" s="61"/>
      <c r="D42" s="279"/>
      <c r="E42" s="279"/>
      <c r="F42" s="279"/>
      <c r="G42" s="279"/>
      <c r="H42" s="277"/>
      <c r="I42" s="66"/>
    </row>
    <row r="43" spans="2:9" ht="21" customHeight="1" x14ac:dyDescent="0.25">
      <c r="B43" s="278"/>
      <c r="C43" s="61"/>
      <c r="D43" s="279"/>
      <c r="E43" s="279"/>
      <c r="F43" s="279"/>
      <c r="G43" s="279"/>
      <c r="H43" s="277"/>
      <c r="I43" s="66"/>
    </row>
    <row r="44" spans="2:9" ht="21" customHeight="1" x14ac:dyDescent="0.25">
      <c r="B44" s="278"/>
      <c r="C44" s="61"/>
      <c r="D44" s="279"/>
      <c r="E44" s="279"/>
      <c r="F44" s="279"/>
      <c r="G44" s="279"/>
      <c r="H44" s="277"/>
      <c r="I44" s="66"/>
    </row>
    <row r="45" spans="2:9" ht="21" customHeight="1" x14ac:dyDescent="0.25">
      <c r="B45" s="278"/>
      <c r="C45" s="61"/>
      <c r="D45" s="279"/>
      <c r="E45" s="279"/>
      <c r="F45" s="279"/>
      <c r="G45" s="279"/>
      <c r="H45" s="277"/>
      <c r="I45" s="66"/>
    </row>
    <row r="46" spans="2:9" ht="21.95" customHeight="1" x14ac:dyDescent="0.25">
      <c r="B46" s="278"/>
      <c r="C46" s="61"/>
      <c r="D46" s="279"/>
      <c r="E46" s="279"/>
      <c r="F46" s="279"/>
      <c r="G46" s="279"/>
      <c r="H46" s="277"/>
      <c r="I46" s="66"/>
    </row>
    <row r="47" spans="2:9" ht="21" customHeight="1" thickBot="1" x14ac:dyDescent="0.3">
      <c r="B47" s="62"/>
      <c r="C47" s="281" t="s">
        <v>48</v>
      </c>
      <c r="D47" s="282">
        <f>SUM(D41:D46)</f>
        <v>595690000</v>
      </c>
      <c r="E47" s="283">
        <f>SUM(E41:E45)</f>
        <v>15926</v>
      </c>
      <c r="F47" s="283">
        <v>0</v>
      </c>
      <c r="G47" s="283">
        <f>SUM(G41:G45)</f>
        <v>15926</v>
      </c>
      <c r="H47" s="317">
        <f>D47-G47</f>
        <v>595674074</v>
      </c>
      <c r="I47" s="66"/>
    </row>
    <row r="48" spans="2:9" ht="44.25" customHeight="1" x14ac:dyDescent="0.25">
      <c r="B48" s="464" t="s">
        <v>71</v>
      </c>
      <c r="C48" s="464"/>
      <c r="D48" s="464"/>
      <c r="E48" s="464"/>
      <c r="F48" s="464"/>
      <c r="G48" s="464"/>
      <c r="H48" s="464"/>
      <c r="I48" s="265"/>
    </row>
    <row r="49" spans="2:9" ht="23.25" customHeight="1" x14ac:dyDescent="0.25">
      <c r="B49" s="453" t="s">
        <v>72</v>
      </c>
      <c r="C49" s="453"/>
      <c r="D49" s="453"/>
      <c r="E49" s="453"/>
      <c r="F49" s="453"/>
      <c r="G49" s="453"/>
      <c r="H49" s="453"/>
      <c r="I49" s="285"/>
    </row>
    <row r="50" spans="2:9" x14ac:dyDescent="0.25">
      <c r="B50" s="286"/>
      <c r="C50" s="286"/>
      <c r="D50" s="286"/>
      <c r="E50" s="286"/>
      <c r="F50" s="455" t="s">
        <v>32</v>
      </c>
      <c r="G50" s="455"/>
      <c r="H50" s="455"/>
      <c r="I50" s="286"/>
    </row>
    <row r="51" spans="2:9" x14ac:dyDescent="0.25">
      <c r="B51" s="316"/>
      <c r="C51" s="64"/>
      <c r="D51" s="64"/>
      <c r="E51" s="64"/>
      <c r="F51" s="456" t="s">
        <v>187</v>
      </c>
      <c r="G51" s="456"/>
      <c r="H51" s="456"/>
      <c r="I51" s="316"/>
    </row>
    <row r="52" spans="2:9" x14ac:dyDescent="0.25">
      <c r="B52" s="316"/>
      <c r="C52" s="64"/>
      <c r="D52" s="64"/>
      <c r="E52" s="64"/>
      <c r="F52" s="63"/>
      <c r="G52" s="63" t="s">
        <v>73</v>
      </c>
      <c r="H52" s="63"/>
      <c r="I52" s="316"/>
    </row>
    <row r="53" spans="2:9" x14ac:dyDescent="0.25">
      <c r="B53" s="316"/>
      <c r="C53" s="64"/>
      <c r="D53" s="64"/>
      <c r="E53" s="64"/>
      <c r="F53" s="63"/>
      <c r="G53" s="63"/>
      <c r="H53" s="63"/>
      <c r="I53" s="316"/>
    </row>
    <row r="54" spans="2:9" x14ac:dyDescent="0.25">
      <c r="B54" s="316"/>
      <c r="C54" s="64"/>
      <c r="D54" s="64"/>
      <c r="E54" s="64"/>
      <c r="F54" s="64"/>
      <c r="G54" s="64"/>
      <c r="H54" s="64"/>
      <c r="I54" s="316"/>
    </row>
    <row r="55" spans="2:9" x14ac:dyDescent="0.25">
      <c r="B55" s="316"/>
      <c r="C55" s="64"/>
      <c r="D55" s="64"/>
      <c r="E55" s="64"/>
      <c r="F55" s="433" t="s">
        <v>185</v>
      </c>
      <c r="G55" s="433"/>
      <c r="H55" s="433"/>
      <c r="I55" s="316"/>
    </row>
    <row r="56" spans="2:9" x14ac:dyDescent="0.25">
      <c r="B56" s="316"/>
      <c r="C56" s="316"/>
      <c r="D56" s="316"/>
      <c r="E56" s="316"/>
      <c r="F56" s="456" t="s">
        <v>186</v>
      </c>
      <c r="G56" s="456"/>
      <c r="H56" s="456"/>
      <c r="I56" s="316"/>
    </row>
    <row r="58" spans="2:9" ht="15.75" x14ac:dyDescent="0.25">
      <c r="B58" s="457" t="s">
        <v>58</v>
      </c>
      <c r="C58" s="457"/>
      <c r="D58" s="457"/>
      <c r="E58" s="457"/>
      <c r="F58" s="457"/>
      <c r="G58" s="457"/>
      <c r="H58" s="457"/>
      <c r="I58" s="71"/>
    </row>
    <row r="59" spans="2:9" ht="15.75" x14ac:dyDescent="0.25">
      <c r="B59" s="457" t="s">
        <v>183</v>
      </c>
      <c r="C59" s="457"/>
      <c r="D59" s="457"/>
      <c r="E59" s="457"/>
      <c r="F59" s="457"/>
      <c r="G59" s="457"/>
      <c r="H59" s="457"/>
      <c r="I59" s="71"/>
    </row>
    <row r="60" spans="2:9" ht="15.75" x14ac:dyDescent="0.25">
      <c r="B60" s="458" t="s">
        <v>59</v>
      </c>
      <c r="C60" s="458"/>
      <c r="D60" s="458"/>
      <c r="E60" s="458"/>
      <c r="F60" s="458"/>
      <c r="G60" s="458"/>
      <c r="H60" s="458"/>
      <c r="I60" s="72"/>
    </row>
    <row r="61" spans="2:9" ht="15.75" x14ac:dyDescent="0.25">
      <c r="B61" s="458" t="s">
        <v>184</v>
      </c>
      <c r="C61" s="458"/>
      <c r="D61" s="458"/>
      <c r="E61" s="458"/>
      <c r="F61" s="458"/>
      <c r="G61" s="458"/>
      <c r="H61" s="458"/>
      <c r="I61" s="72"/>
    </row>
    <row r="62" spans="2:9" x14ac:dyDescent="0.25">
      <c r="B62" s="316"/>
      <c r="C62" s="316"/>
      <c r="D62" s="316"/>
      <c r="E62" s="316"/>
      <c r="F62" s="316"/>
      <c r="G62" s="316"/>
      <c r="H62" s="316"/>
      <c r="I62" s="316"/>
    </row>
    <row r="63" spans="2:9" x14ac:dyDescent="0.25">
      <c r="B63" s="459" t="s">
        <v>60</v>
      </c>
      <c r="C63" s="462"/>
      <c r="D63" s="462"/>
      <c r="E63" s="462"/>
      <c r="F63" s="462"/>
      <c r="G63" s="462"/>
      <c r="H63" s="462"/>
      <c r="I63" s="462"/>
    </row>
    <row r="64" spans="2:9" x14ac:dyDescent="0.25">
      <c r="B64" s="459" t="s">
        <v>197</v>
      </c>
      <c r="C64" s="459"/>
      <c r="D64" s="459"/>
      <c r="E64" s="459"/>
      <c r="F64" s="459"/>
      <c r="G64" s="459"/>
      <c r="H64" s="459"/>
      <c r="I64" s="264"/>
    </row>
    <row r="65" spans="2:9" x14ac:dyDescent="0.25">
      <c r="B65" s="459" t="s">
        <v>61</v>
      </c>
      <c r="C65" s="459"/>
      <c r="D65" s="459"/>
      <c r="E65" s="459"/>
      <c r="F65" s="459"/>
      <c r="G65" s="459"/>
      <c r="H65" s="459"/>
      <c r="I65" s="264"/>
    </row>
    <row r="66" spans="2:9" ht="15.75" thickBot="1" x14ac:dyDescent="0.3">
      <c r="B66" s="463" t="s">
        <v>255</v>
      </c>
      <c r="C66" s="463"/>
      <c r="D66" s="463"/>
      <c r="E66" s="463"/>
      <c r="F66" s="463"/>
      <c r="G66" s="463"/>
      <c r="H66" s="463"/>
      <c r="I66" s="265"/>
    </row>
    <row r="67" spans="2:9" ht="45" x14ac:dyDescent="0.25">
      <c r="B67" s="266" t="s">
        <v>62</v>
      </c>
      <c r="C67" s="267" t="s">
        <v>63</v>
      </c>
      <c r="D67" s="268" t="s">
        <v>64</v>
      </c>
      <c r="E67" s="268" t="s">
        <v>65</v>
      </c>
      <c r="F67" s="268" t="s">
        <v>66</v>
      </c>
      <c r="G67" s="268" t="s">
        <v>67</v>
      </c>
      <c r="H67" s="269" t="s">
        <v>68</v>
      </c>
      <c r="I67" s="66"/>
    </row>
    <row r="68" spans="2:9" x14ac:dyDescent="0.25">
      <c r="B68" s="270">
        <v>1</v>
      </c>
      <c r="C68" s="271">
        <v>2</v>
      </c>
      <c r="D68" s="271">
        <v>3</v>
      </c>
      <c r="E68" s="271">
        <v>4</v>
      </c>
      <c r="F68" s="271">
        <v>5</v>
      </c>
      <c r="G68" s="272" t="s">
        <v>69</v>
      </c>
      <c r="H68" s="273" t="s">
        <v>70</v>
      </c>
      <c r="I68" s="66"/>
    </row>
    <row r="69" spans="2:9" x14ac:dyDescent="0.25">
      <c r="B69" s="274">
        <v>1</v>
      </c>
      <c r="C69" s="61" t="s">
        <v>268</v>
      </c>
      <c r="D69" s="276">
        <f>D47</f>
        <v>595690000</v>
      </c>
      <c r="E69" s="276">
        <v>15926</v>
      </c>
      <c r="F69" s="276">
        <v>178691074</v>
      </c>
      <c r="G69" s="276">
        <f>E69+F69</f>
        <v>178707000</v>
      </c>
      <c r="H69" s="277">
        <f>D69-G69</f>
        <v>416983000</v>
      </c>
      <c r="I69" s="66"/>
    </row>
    <row r="70" spans="2:9" x14ac:dyDescent="0.25">
      <c r="B70" s="278"/>
      <c r="C70" s="61"/>
      <c r="D70" s="279"/>
      <c r="E70" s="279"/>
      <c r="F70" s="279"/>
      <c r="G70" s="279"/>
      <c r="H70" s="280"/>
      <c r="I70" s="66"/>
    </row>
    <row r="71" spans="2:9" x14ac:dyDescent="0.25">
      <c r="B71" s="290"/>
      <c r="C71" s="61"/>
      <c r="D71" s="279"/>
      <c r="E71" s="279"/>
      <c r="F71" s="279"/>
      <c r="G71" s="279"/>
      <c r="H71" s="280"/>
      <c r="I71" s="66"/>
    </row>
    <row r="72" spans="2:9" x14ac:dyDescent="0.25">
      <c r="B72" s="278"/>
      <c r="C72" s="61"/>
      <c r="D72" s="279"/>
      <c r="E72" s="279"/>
      <c r="F72" s="279"/>
      <c r="G72" s="279"/>
      <c r="H72" s="280"/>
      <c r="I72" s="66"/>
    </row>
    <row r="73" spans="2:9" x14ac:dyDescent="0.25">
      <c r="B73" s="278"/>
      <c r="C73" s="61"/>
      <c r="D73" s="279"/>
      <c r="E73" s="279"/>
      <c r="F73" s="279"/>
      <c r="G73" s="279"/>
      <c r="H73" s="280"/>
      <c r="I73" s="66"/>
    </row>
    <row r="74" spans="2:9" x14ac:dyDescent="0.25">
      <c r="B74" s="278"/>
      <c r="C74" s="61"/>
      <c r="D74" s="279"/>
      <c r="E74" s="279"/>
      <c r="F74" s="279"/>
      <c r="G74" s="279"/>
      <c r="H74" s="280"/>
      <c r="I74" s="66"/>
    </row>
    <row r="75" spans="2:9" x14ac:dyDescent="0.25">
      <c r="B75" s="278"/>
      <c r="C75" s="61"/>
      <c r="D75" s="279"/>
      <c r="E75" s="279"/>
      <c r="F75" s="279"/>
      <c r="G75" s="279"/>
      <c r="H75" s="280"/>
      <c r="I75" s="66"/>
    </row>
    <row r="76" spans="2:9" x14ac:dyDescent="0.25">
      <c r="B76" s="278"/>
      <c r="C76" s="61"/>
      <c r="D76" s="279"/>
      <c r="E76" s="279"/>
      <c r="F76" s="279"/>
      <c r="G76" s="279"/>
      <c r="H76" s="280"/>
      <c r="I76" s="66"/>
    </row>
    <row r="77" spans="2:9" x14ac:dyDescent="0.25">
      <c r="B77" s="278"/>
      <c r="C77" s="61"/>
      <c r="D77" s="279"/>
      <c r="E77" s="279"/>
      <c r="F77" s="279"/>
      <c r="G77" s="279"/>
      <c r="H77" s="280"/>
      <c r="I77" s="66"/>
    </row>
    <row r="78" spans="2:9" ht="15.75" thickBot="1" x14ac:dyDescent="0.3">
      <c r="B78" s="62"/>
      <c r="C78" s="281" t="s">
        <v>48</v>
      </c>
      <c r="D78" s="282">
        <f>SUM(D69:D77)</f>
        <v>595690000</v>
      </c>
      <c r="E78" s="283">
        <f>SUM(E69:E76)</f>
        <v>15926</v>
      </c>
      <c r="F78" s="283">
        <f>SUM(F69:F76)</f>
        <v>178691074</v>
      </c>
      <c r="G78" s="283">
        <f>SUM(G69:G76)</f>
        <v>178707000</v>
      </c>
      <c r="H78" s="284">
        <f>D78-G78</f>
        <v>416983000</v>
      </c>
      <c r="I78" s="66"/>
    </row>
    <row r="79" spans="2:9" x14ac:dyDescent="0.25">
      <c r="B79" s="464" t="s">
        <v>71</v>
      </c>
      <c r="C79" s="464"/>
      <c r="D79" s="464"/>
      <c r="E79" s="464"/>
      <c r="F79" s="464"/>
      <c r="G79" s="464"/>
      <c r="H79" s="464"/>
      <c r="I79" s="265"/>
    </row>
    <row r="80" spans="2:9" x14ac:dyDescent="0.25">
      <c r="B80" s="453" t="s">
        <v>72</v>
      </c>
      <c r="C80" s="453"/>
      <c r="D80" s="453"/>
      <c r="E80" s="453"/>
      <c r="F80" s="453"/>
      <c r="G80" s="453"/>
      <c r="H80" s="453"/>
      <c r="I80" s="285"/>
    </row>
    <row r="81" spans="2:9" x14ac:dyDescent="0.25">
      <c r="B81" s="454"/>
      <c r="C81" s="454"/>
      <c r="D81" s="454"/>
      <c r="E81" s="454"/>
      <c r="F81" s="454"/>
      <c r="G81" s="454"/>
      <c r="H81" s="454"/>
      <c r="I81" s="454"/>
    </row>
    <row r="82" spans="2:9" x14ac:dyDescent="0.25">
      <c r="B82" s="286"/>
      <c r="C82" s="286"/>
      <c r="D82" s="286"/>
      <c r="E82" s="286"/>
      <c r="F82" s="455" t="s">
        <v>265</v>
      </c>
      <c r="G82" s="455"/>
      <c r="H82" s="455"/>
      <c r="I82" s="286"/>
    </row>
    <row r="83" spans="2:9" x14ac:dyDescent="0.25">
      <c r="B83" s="316"/>
      <c r="C83" s="64"/>
      <c r="D83" s="64"/>
      <c r="E83" s="64"/>
      <c r="F83" s="456" t="s">
        <v>187</v>
      </c>
      <c r="G83" s="456"/>
      <c r="H83" s="456"/>
      <c r="I83" s="316"/>
    </row>
    <row r="84" spans="2:9" x14ac:dyDescent="0.25">
      <c r="B84" s="316"/>
      <c r="C84" s="64"/>
      <c r="D84" s="64"/>
      <c r="E84" s="64"/>
      <c r="F84" s="63"/>
      <c r="G84" s="63" t="s">
        <v>73</v>
      </c>
      <c r="H84" s="63"/>
      <c r="I84" s="316"/>
    </row>
    <row r="85" spans="2:9" x14ac:dyDescent="0.25">
      <c r="B85" s="316"/>
      <c r="C85" s="64"/>
      <c r="D85" s="64"/>
      <c r="E85" s="64"/>
      <c r="F85" s="63"/>
      <c r="G85" s="63"/>
      <c r="H85" s="63"/>
      <c r="I85" s="316"/>
    </row>
    <row r="86" spans="2:9" x14ac:dyDescent="0.25">
      <c r="B86" s="316"/>
      <c r="C86" s="64"/>
      <c r="D86" s="64"/>
      <c r="E86" s="64"/>
      <c r="F86" s="63"/>
      <c r="G86" s="63"/>
      <c r="H86" s="63"/>
      <c r="I86" s="316"/>
    </row>
    <row r="87" spans="2:9" x14ac:dyDescent="0.25">
      <c r="B87" s="316"/>
      <c r="C87" s="64"/>
      <c r="D87" s="64"/>
      <c r="E87" s="64"/>
      <c r="F87" s="64"/>
      <c r="G87" s="64"/>
      <c r="H87" s="64"/>
      <c r="I87" s="316"/>
    </row>
    <row r="88" spans="2:9" x14ac:dyDescent="0.25">
      <c r="B88" s="316"/>
      <c r="C88" s="64"/>
      <c r="D88" s="64"/>
      <c r="E88" s="64"/>
      <c r="F88" s="433" t="s">
        <v>185</v>
      </c>
      <c r="G88" s="433"/>
      <c r="H88" s="433"/>
      <c r="I88" s="316"/>
    </row>
    <row r="89" spans="2:9" x14ac:dyDescent="0.25">
      <c r="B89" s="316"/>
      <c r="C89" s="316"/>
      <c r="D89" s="316"/>
      <c r="E89" s="316"/>
      <c r="F89" s="456" t="s">
        <v>186</v>
      </c>
      <c r="G89" s="456"/>
      <c r="H89" s="456"/>
      <c r="I89" s="316"/>
    </row>
    <row r="93" spans="2:9" ht="15.75" x14ac:dyDescent="0.25">
      <c r="B93" s="457" t="s">
        <v>58</v>
      </c>
      <c r="C93" s="457"/>
      <c r="D93" s="457"/>
      <c r="E93" s="457"/>
      <c r="F93" s="457"/>
      <c r="G93" s="457"/>
      <c r="H93" s="457"/>
      <c r="I93" s="71"/>
    </row>
    <row r="94" spans="2:9" ht="15.75" x14ac:dyDescent="0.25">
      <c r="B94" s="457" t="s">
        <v>183</v>
      </c>
      <c r="C94" s="457"/>
      <c r="D94" s="457"/>
      <c r="E94" s="457"/>
      <c r="F94" s="457"/>
      <c r="G94" s="457"/>
      <c r="H94" s="457"/>
      <c r="I94" s="71"/>
    </row>
    <row r="95" spans="2:9" ht="15.75" x14ac:dyDescent="0.25">
      <c r="B95" s="458" t="s">
        <v>59</v>
      </c>
      <c r="C95" s="458"/>
      <c r="D95" s="458"/>
      <c r="E95" s="458"/>
      <c r="F95" s="458"/>
      <c r="G95" s="458"/>
      <c r="H95" s="458"/>
      <c r="I95" s="72"/>
    </row>
    <row r="96" spans="2:9" ht="15.75" x14ac:dyDescent="0.25">
      <c r="B96" s="458" t="s">
        <v>184</v>
      </c>
      <c r="C96" s="458"/>
      <c r="D96" s="458"/>
      <c r="E96" s="458"/>
      <c r="F96" s="458"/>
      <c r="G96" s="458"/>
      <c r="H96" s="458"/>
      <c r="I96" s="72"/>
    </row>
    <row r="97" spans="2:9" x14ac:dyDescent="0.25">
      <c r="B97" s="316"/>
      <c r="C97" s="316"/>
      <c r="D97" s="316"/>
      <c r="E97" s="316"/>
      <c r="F97" s="316"/>
      <c r="G97" s="316"/>
      <c r="H97" s="316"/>
      <c r="I97" s="316"/>
    </row>
    <row r="98" spans="2:9" x14ac:dyDescent="0.25">
      <c r="B98" s="459" t="s">
        <v>60</v>
      </c>
      <c r="C98" s="462"/>
      <c r="D98" s="462"/>
      <c r="E98" s="462"/>
      <c r="F98" s="462"/>
      <c r="G98" s="462"/>
      <c r="H98" s="462"/>
      <c r="I98" s="462"/>
    </row>
    <row r="99" spans="2:9" x14ac:dyDescent="0.25">
      <c r="B99" s="459" t="s">
        <v>197</v>
      </c>
      <c r="C99" s="459"/>
      <c r="D99" s="459"/>
      <c r="E99" s="459"/>
      <c r="F99" s="459"/>
      <c r="G99" s="459"/>
      <c r="H99" s="459"/>
      <c r="I99" s="264"/>
    </row>
    <row r="100" spans="2:9" x14ac:dyDescent="0.25">
      <c r="B100" s="459" t="s">
        <v>61</v>
      </c>
      <c r="C100" s="459"/>
      <c r="D100" s="459"/>
      <c r="E100" s="459"/>
      <c r="F100" s="459"/>
      <c r="G100" s="459"/>
      <c r="H100" s="459"/>
      <c r="I100" s="264"/>
    </row>
    <row r="101" spans="2:9" ht="15.75" thickBot="1" x14ac:dyDescent="0.3">
      <c r="B101" s="463" t="s">
        <v>279</v>
      </c>
      <c r="C101" s="463"/>
      <c r="D101" s="463"/>
      <c r="E101" s="463"/>
      <c r="F101" s="463"/>
      <c r="G101" s="463"/>
      <c r="H101" s="463"/>
      <c r="I101" s="265"/>
    </row>
    <row r="102" spans="2:9" ht="45" x14ac:dyDescent="0.25">
      <c r="B102" s="266" t="s">
        <v>62</v>
      </c>
      <c r="C102" s="267" t="s">
        <v>63</v>
      </c>
      <c r="D102" s="268" t="s">
        <v>64</v>
      </c>
      <c r="E102" s="268" t="s">
        <v>65</v>
      </c>
      <c r="F102" s="268" t="s">
        <v>66</v>
      </c>
      <c r="G102" s="268" t="s">
        <v>67</v>
      </c>
      <c r="H102" s="269" t="s">
        <v>68</v>
      </c>
      <c r="I102" s="66"/>
    </row>
    <row r="103" spans="2:9" x14ac:dyDescent="0.25">
      <c r="B103" s="270">
        <v>1</v>
      </c>
      <c r="C103" s="271">
        <v>2</v>
      </c>
      <c r="D103" s="271">
        <v>3</v>
      </c>
      <c r="E103" s="271">
        <v>4</v>
      </c>
      <c r="F103" s="271">
        <v>5</v>
      </c>
      <c r="G103" s="272" t="s">
        <v>69</v>
      </c>
      <c r="H103" s="273" t="s">
        <v>70</v>
      </c>
      <c r="I103" s="66"/>
    </row>
    <row r="104" spans="2:9" x14ac:dyDescent="0.25">
      <c r="B104" s="274">
        <v>1</v>
      </c>
      <c r="C104" s="61" t="s">
        <v>268</v>
      </c>
      <c r="D104" s="276">
        <f>D69</f>
        <v>595690000</v>
      </c>
      <c r="E104" s="276">
        <f>G78</f>
        <v>178707000</v>
      </c>
      <c r="F104" s="276">
        <v>0</v>
      </c>
      <c r="G104" s="276">
        <f>E104+F104</f>
        <v>178707000</v>
      </c>
      <c r="H104" s="277">
        <f>D104-G104</f>
        <v>416983000</v>
      </c>
      <c r="I104" s="66"/>
    </row>
    <row r="105" spans="2:9" x14ac:dyDescent="0.25">
      <c r="B105" s="278"/>
      <c r="C105" s="61"/>
      <c r="D105" s="279"/>
      <c r="E105" s="279"/>
      <c r="F105" s="279"/>
      <c r="G105" s="279"/>
      <c r="H105" s="280"/>
      <c r="I105" s="66"/>
    </row>
    <row r="106" spans="2:9" x14ac:dyDescent="0.25">
      <c r="B106" s="290"/>
      <c r="C106" s="61"/>
      <c r="D106" s="279"/>
      <c r="E106" s="279"/>
      <c r="F106" s="279"/>
      <c r="G106" s="279"/>
      <c r="H106" s="280"/>
      <c r="I106" s="66"/>
    </row>
    <row r="107" spans="2:9" x14ac:dyDescent="0.25">
      <c r="B107" s="278"/>
      <c r="C107" s="61"/>
      <c r="D107" s="279"/>
      <c r="E107" s="279"/>
      <c r="F107" s="279"/>
      <c r="G107" s="279"/>
      <c r="H107" s="280"/>
      <c r="I107" s="66"/>
    </row>
    <row r="108" spans="2:9" x14ac:dyDescent="0.25">
      <c r="B108" s="278"/>
      <c r="C108" s="61"/>
      <c r="D108" s="279"/>
      <c r="E108" s="279"/>
      <c r="F108" s="279"/>
      <c r="G108" s="279"/>
      <c r="H108" s="280"/>
      <c r="I108" s="66"/>
    </row>
    <row r="109" spans="2:9" x14ac:dyDescent="0.25">
      <c r="B109" s="278"/>
      <c r="C109" s="61"/>
      <c r="D109" s="279"/>
      <c r="E109" s="279"/>
      <c r="F109" s="279"/>
      <c r="G109" s="279"/>
      <c r="H109" s="280"/>
      <c r="I109" s="66"/>
    </row>
    <row r="110" spans="2:9" x14ac:dyDescent="0.25">
      <c r="B110" s="278"/>
      <c r="C110" s="61"/>
      <c r="D110" s="279"/>
      <c r="E110" s="279"/>
      <c r="F110" s="279"/>
      <c r="G110" s="279"/>
      <c r="H110" s="280"/>
      <c r="I110" s="66"/>
    </row>
    <row r="111" spans="2:9" x14ac:dyDescent="0.25">
      <c r="B111" s="278"/>
      <c r="C111" s="61"/>
      <c r="D111" s="279"/>
      <c r="E111" s="279"/>
      <c r="F111" s="279"/>
      <c r="G111" s="279"/>
      <c r="H111" s="280"/>
      <c r="I111" s="66"/>
    </row>
    <row r="112" spans="2:9" x14ac:dyDescent="0.25">
      <c r="B112" s="278"/>
      <c r="C112" s="61"/>
      <c r="D112" s="279"/>
      <c r="E112" s="279"/>
      <c r="F112" s="279"/>
      <c r="G112" s="279"/>
      <c r="H112" s="280"/>
      <c r="I112" s="66"/>
    </row>
    <row r="113" spans="2:9" ht="15.75" thickBot="1" x14ac:dyDescent="0.3">
      <c r="B113" s="62"/>
      <c r="C113" s="281" t="s">
        <v>48</v>
      </c>
      <c r="D113" s="282">
        <f>SUM(D104:D112)</f>
        <v>595690000</v>
      </c>
      <c r="E113" s="283">
        <f>SUM(E104:E111)</f>
        <v>178707000</v>
      </c>
      <c r="F113" s="283">
        <f>SUM(F104:F111)</f>
        <v>0</v>
      </c>
      <c r="G113" s="283">
        <f>SUM(G104:G111)</f>
        <v>178707000</v>
      </c>
      <c r="H113" s="284">
        <f>D113-G113</f>
        <v>416983000</v>
      </c>
      <c r="I113" s="66"/>
    </row>
    <row r="114" spans="2:9" x14ac:dyDescent="0.25">
      <c r="B114" s="464" t="s">
        <v>71</v>
      </c>
      <c r="C114" s="464"/>
      <c r="D114" s="464"/>
      <c r="E114" s="464"/>
      <c r="F114" s="464"/>
      <c r="G114" s="464"/>
      <c r="H114" s="464"/>
      <c r="I114" s="265"/>
    </row>
    <row r="115" spans="2:9" x14ac:dyDescent="0.25">
      <c r="B115" s="453" t="s">
        <v>72</v>
      </c>
      <c r="C115" s="453"/>
      <c r="D115" s="453"/>
      <c r="E115" s="453"/>
      <c r="F115" s="453"/>
      <c r="G115" s="453"/>
      <c r="H115" s="453"/>
      <c r="I115" s="285"/>
    </row>
    <row r="116" spans="2:9" x14ac:dyDescent="0.25">
      <c r="B116" s="454"/>
      <c r="C116" s="454"/>
      <c r="D116" s="454"/>
      <c r="E116" s="454"/>
      <c r="F116" s="454"/>
      <c r="G116" s="454"/>
      <c r="H116" s="454"/>
      <c r="I116" s="454"/>
    </row>
    <row r="117" spans="2:9" x14ac:dyDescent="0.25">
      <c r="B117" s="286"/>
      <c r="C117" s="286"/>
      <c r="D117" s="286"/>
      <c r="E117" s="286"/>
      <c r="F117" s="455" t="s">
        <v>365</v>
      </c>
      <c r="G117" s="455"/>
      <c r="H117" s="455"/>
      <c r="I117" s="286"/>
    </row>
    <row r="118" spans="2:9" x14ac:dyDescent="0.25">
      <c r="B118" s="316"/>
      <c r="C118" s="64"/>
      <c r="D118" s="64"/>
      <c r="E118" s="64"/>
      <c r="F118" s="456" t="s">
        <v>187</v>
      </c>
      <c r="G118" s="456"/>
      <c r="H118" s="456"/>
      <c r="I118" s="316"/>
    </row>
    <row r="119" spans="2:9" x14ac:dyDescent="0.25">
      <c r="B119" s="316"/>
      <c r="C119" s="64"/>
      <c r="D119" s="64"/>
      <c r="E119" s="64"/>
      <c r="F119" s="63"/>
      <c r="G119" s="63" t="s">
        <v>73</v>
      </c>
      <c r="H119" s="63"/>
      <c r="I119" s="316"/>
    </row>
    <row r="120" spans="2:9" x14ac:dyDescent="0.25">
      <c r="B120" s="316"/>
      <c r="C120" s="64"/>
      <c r="D120" s="64"/>
      <c r="E120" s="64"/>
      <c r="F120" s="63"/>
      <c r="G120" s="63"/>
      <c r="H120" s="63"/>
      <c r="I120" s="316"/>
    </row>
    <row r="121" spans="2:9" x14ac:dyDescent="0.25">
      <c r="B121" s="316"/>
      <c r="C121" s="64"/>
      <c r="D121" s="64"/>
      <c r="E121" s="64"/>
      <c r="F121" s="63"/>
      <c r="G121" s="63"/>
      <c r="H121" s="63"/>
      <c r="I121" s="316"/>
    </row>
    <row r="122" spans="2:9" x14ac:dyDescent="0.25">
      <c r="B122" s="316"/>
      <c r="C122" s="64"/>
      <c r="D122" s="64"/>
      <c r="E122" s="64"/>
      <c r="F122" s="64"/>
      <c r="G122" s="64"/>
      <c r="H122" s="64"/>
      <c r="I122" s="316"/>
    </row>
    <row r="123" spans="2:9" x14ac:dyDescent="0.25">
      <c r="B123" s="316"/>
      <c r="C123" s="64"/>
      <c r="D123" s="64"/>
      <c r="E123" s="64"/>
      <c r="F123" s="433" t="s">
        <v>185</v>
      </c>
      <c r="G123" s="433"/>
      <c r="H123" s="433"/>
      <c r="I123" s="316"/>
    </row>
    <row r="124" spans="2:9" x14ac:dyDescent="0.25">
      <c r="B124" s="316"/>
      <c r="C124" s="316"/>
      <c r="D124" s="316"/>
      <c r="E124" s="316"/>
      <c r="F124" s="456" t="s">
        <v>186</v>
      </c>
      <c r="G124" s="456"/>
      <c r="H124" s="456"/>
      <c r="I124" s="316"/>
    </row>
    <row r="127" spans="2:9" ht="15.75" x14ac:dyDescent="0.25">
      <c r="B127" s="457" t="s">
        <v>58</v>
      </c>
      <c r="C127" s="457"/>
      <c r="D127" s="457"/>
      <c r="E127" s="457"/>
      <c r="F127" s="457"/>
      <c r="G127" s="457"/>
      <c r="H127" s="457"/>
      <c r="I127" s="71"/>
    </row>
    <row r="128" spans="2:9" ht="15.75" x14ac:dyDescent="0.25">
      <c r="B128" s="457" t="s">
        <v>183</v>
      </c>
      <c r="C128" s="457"/>
      <c r="D128" s="457"/>
      <c r="E128" s="457"/>
      <c r="F128" s="457"/>
      <c r="G128" s="457"/>
      <c r="H128" s="457"/>
      <c r="I128" s="71"/>
    </row>
    <row r="129" spans="2:9" ht="15.75" x14ac:dyDescent="0.25">
      <c r="B129" s="458" t="s">
        <v>59</v>
      </c>
      <c r="C129" s="458"/>
      <c r="D129" s="458"/>
      <c r="E129" s="458"/>
      <c r="F129" s="458"/>
      <c r="G129" s="458"/>
      <c r="H129" s="458"/>
      <c r="I129" s="72"/>
    </row>
    <row r="130" spans="2:9" ht="15.75" x14ac:dyDescent="0.25">
      <c r="B130" s="458" t="s">
        <v>184</v>
      </c>
      <c r="C130" s="458"/>
      <c r="D130" s="458"/>
      <c r="E130" s="458"/>
      <c r="F130" s="458"/>
      <c r="G130" s="458"/>
      <c r="H130" s="458"/>
      <c r="I130" s="72"/>
    </row>
    <row r="131" spans="2:9" x14ac:dyDescent="0.25">
      <c r="B131" s="316"/>
      <c r="C131" s="316"/>
      <c r="D131" s="316"/>
      <c r="E131" s="316"/>
      <c r="F131" s="316"/>
      <c r="G131" s="316"/>
      <c r="H131" s="316"/>
      <c r="I131" s="316"/>
    </row>
    <row r="132" spans="2:9" x14ac:dyDescent="0.25">
      <c r="B132" s="459" t="s">
        <v>60</v>
      </c>
      <c r="C132" s="462"/>
      <c r="D132" s="462"/>
      <c r="E132" s="462"/>
      <c r="F132" s="462"/>
      <c r="G132" s="462"/>
      <c r="H132" s="462"/>
      <c r="I132" s="462"/>
    </row>
    <row r="133" spans="2:9" x14ac:dyDescent="0.25">
      <c r="B133" s="459" t="s">
        <v>197</v>
      </c>
      <c r="C133" s="459"/>
      <c r="D133" s="459"/>
      <c r="E133" s="459"/>
      <c r="F133" s="459"/>
      <c r="G133" s="459"/>
      <c r="H133" s="459"/>
      <c r="I133" s="264"/>
    </row>
    <row r="134" spans="2:9" x14ac:dyDescent="0.25">
      <c r="B134" s="459" t="s">
        <v>61</v>
      </c>
      <c r="C134" s="459"/>
      <c r="D134" s="459"/>
      <c r="E134" s="459"/>
      <c r="F134" s="459"/>
      <c r="G134" s="459"/>
      <c r="H134" s="459"/>
      <c r="I134" s="264"/>
    </row>
    <row r="135" spans="2:9" ht="15.75" thickBot="1" x14ac:dyDescent="0.3">
      <c r="B135" s="463" t="s">
        <v>341</v>
      </c>
      <c r="C135" s="463"/>
      <c r="D135" s="463"/>
      <c r="E135" s="463"/>
      <c r="F135" s="463"/>
      <c r="G135" s="463"/>
      <c r="H135" s="463"/>
      <c r="I135" s="265"/>
    </row>
    <row r="136" spans="2:9" ht="45" x14ac:dyDescent="0.25">
      <c r="B136" s="266" t="s">
        <v>62</v>
      </c>
      <c r="C136" s="267" t="s">
        <v>63</v>
      </c>
      <c r="D136" s="268" t="s">
        <v>64</v>
      </c>
      <c r="E136" s="268" t="s">
        <v>65</v>
      </c>
      <c r="F136" s="268" t="s">
        <v>66</v>
      </c>
      <c r="G136" s="268" t="s">
        <v>67</v>
      </c>
      <c r="H136" s="269" t="s">
        <v>68</v>
      </c>
      <c r="I136" s="66"/>
    </row>
    <row r="137" spans="2:9" x14ac:dyDescent="0.25">
      <c r="B137" s="270">
        <v>1</v>
      </c>
      <c r="C137" s="271">
        <v>2</v>
      </c>
      <c r="D137" s="271">
        <v>3</v>
      </c>
      <c r="E137" s="271">
        <v>4</v>
      </c>
      <c r="F137" s="271">
        <v>5</v>
      </c>
      <c r="G137" s="272" t="s">
        <v>69</v>
      </c>
      <c r="H137" s="273" t="s">
        <v>70</v>
      </c>
      <c r="I137" s="66"/>
    </row>
    <row r="138" spans="2:9" x14ac:dyDescent="0.25">
      <c r="B138" s="274">
        <v>1</v>
      </c>
      <c r="C138" s="61" t="s">
        <v>268</v>
      </c>
      <c r="D138" s="276">
        <f>D104</f>
        <v>595690000</v>
      </c>
      <c r="E138" s="276">
        <f>G113</f>
        <v>178707000</v>
      </c>
      <c r="F138" s="276">
        <v>0</v>
      </c>
      <c r="G138" s="276">
        <f>E138+F138</f>
        <v>178707000</v>
      </c>
      <c r="H138" s="277">
        <f>D138-G138</f>
        <v>416983000</v>
      </c>
      <c r="I138" s="66"/>
    </row>
    <row r="139" spans="2:9" x14ac:dyDescent="0.25">
      <c r="B139" s="278"/>
      <c r="C139" s="61"/>
      <c r="D139" s="279"/>
      <c r="E139" s="279"/>
      <c r="F139" s="279"/>
      <c r="G139" s="279"/>
      <c r="H139" s="280"/>
      <c r="I139" s="66"/>
    </row>
    <row r="140" spans="2:9" x14ac:dyDescent="0.25">
      <c r="B140" s="290"/>
      <c r="C140" s="61"/>
      <c r="D140" s="279"/>
      <c r="E140" s="279"/>
      <c r="F140" s="279"/>
      <c r="G140" s="279"/>
      <c r="H140" s="280"/>
      <c r="I140" s="66"/>
    </row>
    <row r="141" spans="2:9" x14ac:dyDescent="0.25">
      <c r="B141" s="278"/>
      <c r="C141" s="61"/>
      <c r="D141" s="279"/>
      <c r="E141" s="279"/>
      <c r="F141" s="279"/>
      <c r="G141" s="279"/>
      <c r="H141" s="280"/>
      <c r="I141" s="66"/>
    </row>
    <row r="142" spans="2:9" x14ac:dyDescent="0.25">
      <c r="B142" s="278"/>
      <c r="C142" s="61"/>
      <c r="D142" s="279"/>
      <c r="E142" s="279"/>
      <c r="F142" s="279"/>
      <c r="G142" s="279"/>
      <c r="H142" s="280"/>
      <c r="I142" s="66"/>
    </row>
    <row r="143" spans="2:9" x14ac:dyDescent="0.25">
      <c r="B143" s="278"/>
      <c r="C143" s="61"/>
      <c r="D143" s="279"/>
      <c r="E143" s="279"/>
      <c r="F143" s="279"/>
      <c r="G143" s="279"/>
      <c r="H143" s="280"/>
      <c r="I143" s="66"/>
    </row>
    <row r="144" spans="2:9" x14ac:dyDescent="0.25">
      <c r="B144" s="278"/>
      <c r="C144" s="61"/>
      <c r="D144" s="279"/>
      <c r="E144" s="279"/>
      <c r="F144" s="279"/>
      <c r="G144" s="279"/>
      <c r="H144" s="280"/>
      <c r="I144" s="66"/>
    </row>
    <row r="145" spans="2:9" x14ac:dyDescent="0.25">
      <c r="B145" s="278"/>
      <c r="C145" s="61"/>
      <c r="D145" s="279"/>
      <c r="E145" s="279"/>
      <c r="F145" s="279"/>
      <c r="G145" s="279"/>
      <c r="H145" s="280"/>
      <c r="I145" s="66"/>
    </row>
    <row r="146" spans="2:9" x14ac:dyDescent="0.25">
      <c r="B146" s="278"/>
      <c r="C146" s="61"/>
      <c r="D146" s="279"/>
      <c r="E146" s="279"/>
      <c r="F146" s="279"/>
      <c r="G146" s="279"/>
      <c r="H146" s="280"/>
      <c r="I146" s="66"/>
    </row>
    <row r="147" spans="2:9" ht="15.75" thickBot="1" x14ac:dyDescent="0.3">
      <c r="B147" s="62"/>
      <c r="C147" s="281" t="s">
        <v>48</v>
      </c>
      <c r="D147" s="282">
        <f>SUM(D138:D146)</f>
        <v>595690000</v>
      </c>
      <c r="E147" s="283">
        <f>SUM(E138:E145)</f>
        <v>178707000</v>
      </c>
      <c r="F147" s="283">
        <f>SUM(F138:F145)</f>
        <v>0</v>
      </c>
      <c r="G147" s="283">
        <f>SUM(G138:G145)</f>
        <v>178707000</v>
      </c>
      <c r="H147" s="284">
        <f>D147-G147</f>
        <v>416983000</v>
      </c>
      <c r="I147" s="66"/>
    </row>
    <row r="148" spans="2:9" x14ac:dyDescent="0.25">
      <c r="B148" s="464" t="s">
        <v>71</v>
      </c>
      <c r="C148" s="464"/>
      <c r="D148" s="464"/>
      <c r="E148" s="464"/>
      <c r="F148" s="464"/>
      <c r="G148" s="464"/>
      <c r="H148" s="464"/>
      <c r="I148" s="265"/>
    </row>
    <row r="149" spans="2:9" x14ac:dyDescent="0.25">
      <c r="B149" s="453" t="s">
        <v>72</v>
      </c>
      <c r="C149" s="453"/>
      <c r="D149" s="453"/>
      <c r="E149" s="453"/>
      <c r="F149" s="453"/>
      <c r="G149" s="453"/>
      <c r="H149" s="453"/>
      <c r="I149" s="285"/>
    </row>
    <row r="150" spans="2:9" x14ac:dyDescent="0.25">
      <c r="B150" s="454"/>
      <c r="C150" s="454"/>
      <c r="D150" s="454"/>
      <c r="E150" s="454"/>
      <c r="F150" s="454"/>
      <c r="G150" s="454"/>
      <c r="H150" s="454"/>
      <c r="I150" s="454"/>
    </row>
    <row r="151" spans="2:9" x14ac:dyDescent="0.25">
      <c r="B151" s="286"/>
      <c r="C151" s="286"/>
      <c r="D151" s="286"/>
      <c r="E151" s="286"/>
      <c r="F151" s="455" t="s">
        <v>321</v>
      </c>
      <c r="G151" s="455"/>
      <c r="H151" s="455"/>
      <c r="I151" s="286"/>
    </row>
    <row r="152" spans="2:9" x14ac:dyDescent="0.25">
      <c r="B152" s="316"/>
      <c r="C152" s="64"/>
      <c r="D152" s="64"/>
      <c r="E152" s="64"/>
      <c r="F152" s="456" t="s">
        <v>187</v>
      </c>
      <c r="G152" s="456"/>
      <c r="H152" s="456"/>
      <c r="I152" s="316"/>
    </row>
    <row r="153" spans="2:9" x14ac:dyDescent="0.25">
      <c r="B153" s="316"/>
      <c r="C153" s="64"/>
      <c r="D153" s="64"/>
      <c r="E153" s="64"/>
      <c r="F153" s="63"/>
      <c r="G153" s="63" t="s">
        <v>73</v>
      </c>
      <c r="H153" s="63"/>
      <c r="I153" s="316"/>
    </row>
    <row r="154" spans="2:9" x14ac:dyDescent="0.25">
      <c r="B154" s="316"/>
      <c r="C154" s="64"/>
      <c r="D154" s="64"/>
      <c r="E154" s="64"/>
      <c r="F154" s="63"/>
      <c r="G154" s="63"/>
      <c r="H154" s="63"/>
      <c r="I154" s="316"/>
    </row>
    <row r="155" spans="2:9" x14ac:dyDescent="0.25">
      <c r="B155" s="316"/>
      <c r="C155" s="64"/>
      <c r="D155" s="64"/>
      <c r="E155" s="64"/>
      <c r="F155" s="63"/>
      <c r="G155" s="63"/>
      <c r="H155" s="63"/>
      <c r="I155" s="316"/>
    </row>
    <row r="156" spans="2:9" x14ac:dyDescent="0.25">
      <c r="B156" s="316"/>
      <c r="C156" s="64"/>
      <c r="D156" s="64"/>
      <c r="E156" s="64"/>
      <c r="F156" s="64"/>
      <c r="G156" s="64"/>
      <c r="H156" s="64"/>
      <c r="I156" s="316"/>
    </row>
    <row r="157" spans="2:9" x14ac:dyDescent="0.25">
      <c r="B157" s="316"/>
      <c r="C157" s="64"/>
      <c r="D157" s="64"/>
      <c r="E157" s="64"/>
      <c r="F157" s="433" t="s">
        <v>185</v>
      </c>
      <c r="G157" s="433"/>
      <c r="H157" s="433"/>
      <c r="I157" s="316"/>
    </row>
    <row r="158" spans="2:9" x14ac:dyDescent="0.25">
      <c r="B158" s="316"/>
      <c r="C158" s="316"/>
      <c r="D158" s="316"/>
      <c r="E158" s="316"/>
      <c r="F158" s="456" t="s">
        <v>186</v>
      </c>
      <c r="G158" s="456"/>
      <c r="H158" s="456"/>
      <c r="I158" s="316"/>
    </row>
    <row r="162" spans="2:9" ht="15.75" x14ac:dyDescent="0.25">
      <c r="B162" s="457" t="s">
        <v>58</v>
      </c>
      <c r="C162" s="457"/>
      <c r="D162" s="457"/>
      <c r="E162" s="457"/>
      <c r="F162" s="457"/>
      <c r="G162" s="457"/>
      <c r="H162" s="457"/>
      <c r="I162" s="71"/>
    </row>
    <row r="163" spans="2:9" ht="15.75" x14ac:dyDescent="0.25">
      <c r="B163" s="457" t="s">
        <v>183</v>
      </c>
      <c r="C163" s="457"/>
      <c r="D163" s="457"/>
      <c r="E163" s="457"/>
      <c r="F163" s="457"/>
      <c r="G163" s="457"/>
      <c r="H163" s="457"/>
      <c r="I163" s="71"/>
    </row>
    <row r="164" spans="2:9" ht="15.75" x14ac:dyDescent="0.25">
      <c r="B164" s="458" t="s">
        <v>59</v>
      </c>
      <c r="C164" s="458"/>
      <c r="D164" s="458"/>
      <c r="E164" s="458"/>
      <c r="F164" s="458"/>
      <c r="G164" s="458"/>
      <c r="H164" s="458"/>
      <c r="I164" s="72"/>
    </row>
    <row r="165" spans="2:9" ht="15.75" x14ac:dyDescent="0.25">
      <c r="B165" s="458" t="s">
        <v>184</v>
      </c>
      <c r="C165" s="458"/>
      <c r="D165" s="458"/>
      <c r="E165" s="458"/>
      <c r="F165" s="458"/>
      <c r="G165" s="458"/>
      <c r="H165" s="458"/>
      <c r="I165" s="72"/>
    </row>
    <row r="166" spans="2:9" x14ac:dyDescent="0.25">
      <c r="B166" s="316"/>
      <c r="C166" s="316"/>
      <c r="D166" s="316"/>
      <c r="E166" s="316"/>
      <c r="F166" s="316"/>
      <c r="G166" s="316"/>
      <c r="H166" s="316"/>
      <c r="I166" s="316"/>
    </row>
    <row r="167" spans="2:9" x14ac:dyDescent="0.25">
      <c r="B167" s="459" t="s">
        <v>60</v>
      </c>
      <c r="C167" s="459"/>
      <c r="D167" s="459"/>
      <c r="E167" s="459"/>
      <c r="F167" s="459"/>
      <c r="G167" s="459"/>
      <c r="H167" s="459"/>
      <c r="I167" s="459"/>
    </row>
    <row r="168" spans="2:9" x14ac:dyDescent="0.25">
      <c r="B168" s="459" t="s">
        <v>197</v>
      </c>
      <c r="C168" s="459"/>
      <c r="D168" s="459"/>
      <c r="E168" s="459"/>
      <c r="F168" s="459"/>
      <c r="G168" s="459"/>
      <c r="H168" s="459"/>
      <c r="I168" s="264"/>
    </row>
    <row r="169" spans="2:9" x14ac:dyDescent="0.25">
      <c r="B169" s="459" t="s">
        <v>61</v>
      </c>
      <c r="C169" s="459"/>
      <c r="D169" s="459"/>
      <c r="E169" s="459"/>
      <c r="F169" s="459"/>
      <c r="G169" s="459"/>
      <c r="H169" s="459"/>
      <c r="I169" s="264"/>
    </row>
    <row r="170" spans="2:9" ht="15.75" thickBot="1" x14ac:dyDescent="0.3">
      <c r="B170" s="460" t="s">
        <v>376</v>
      </c>
      <c r="C170" s="460"/>
      <c r="D170" s="460"/>
      <c r="E170" s="460"/>
      <c r="F170" s="460"/>
      <c r="G170" s="460"/>
      <c r="H170" s="460"/>
      <c r="I170" s="265"/>
    </row>
    <row r="171" spans="2:9" ht="45" x14ac:dyDescent="0.25">
      <c r="B171" s="266" t="s">
        <v>62</v>
      </c>
      <c r="C171" s="267" t="s">
        <v>63</v>
      </c>
      <c r="D171" s="268" t="s">
        <v>64</v>
      </c>
      <c r="E171" s="268" t="s">
        <v>65</v>
      </c>
      <c r="F171" s="268" t="s">
        <v>66</v>
      </c>
      <c r="G171" s="268" t="s">
        <v>67</v>
      </c>
      <c r="H171" s="269" t="s">
        <v>68</v>
      </c>
      <c r="I171" s="66"/>
    </row>
    <row r="172" spans="2:9" x14ac:dyDescent="0.25">
      <c r="B172" s="270">
        <v>1</v>
      </c>
      <c r="C172" s="271">
        <v>2</v>
      </c>
      <c r="D172" s="271">
        <v>3</v>
      </c>
      <c r="E172" s="271">
        <v>4</v>
      </c>
      <c r="F172" s="271">
        <v>5</v>
      </c>
      <c r="G172" s="272" t="s">
        <v>69</v>
      </c>
      <c r="H172" s="273" t="s">
        <v>70</v>
      </c>
      <c r="I172" s="66"/>
    </row>
    <row r="173" spans="2:9" x14ac:dyDescent="0.25">
      <c r="B173" s="274">
        <v>1</v>
      </c>
      <c r="C173" s="61" t="s">
        <v>268</v>
      </c>
      <c r="D173" s="276">
        <f>D138</f>
        <v>595690000</v>
      </c>
      <c r="E173" s="276">
        <f>G147</f>
        <v>178707000</v>
      </c>
      <c r="F173" s="276">
        <v>0</v>
      </c>
      <c r="G173" s="276">
        <f>E173+F173</f>
        <v>178707000</v>
      </c>
      <c r="H173" s="277">
        <f>D173-G173</f>
        <v>416983000</v>
      </c>
      <c r="I173" s="66"/>
    </row>
    <row r="174" spans="2:9" x14ac:dyDescent="0.25">
      <c r="B174" s="278"/>
      <c r="C174" s="61"/>
      <c r="D174" s="279"/>
      <c r="E174" s="279"/>
      <c r="F174" s="279"/>
      <c r="G174" s="279"/>
      <c r="H174" s="280"/>
      <c r="I174" s="66"/>
    </row>
    <row r="175" spans="2:9" x14ac:dyDescent="0.25">
      <c r="B175" s="290"/>
      <c r="C175" s="61"/>
      <c r="D175" s="279"/>
      <c r="E175" s="279"/>
      <c r="F175" s="279"/>
      <c r="G175" s="279"/>
      <c r="H175" s="280"/>
      <c r="I175" s="66"/>
    </row>
    <row r="176" spans="2:9" x14ac:dyDescent="0.25">
      <c r="B176" s="278"/>
      <c r="C176" s="61"/>
      <c r="D176" s="279"/>
      <c r="E176" s="279"/>
      <c r="F176" s="279"/>
      <c r="G176" s="279"/>
      <c r="H176" s="280"/>
      <c r="I176" s="66"/>
    </row>
    <row r="177" spans="2:9" x14ac:dyDescent="0.25">
      <c r="B177" s="278"/>
      <c r="C177" s="61"/>
      <c r="D177" s="279"/>
      <c r="E177" s="279"/>
      <c r="F177" s="279"/>
      <c r="G177" s="279"/>
      <c r="H177" s="280"/>
      <c r="I177" s="66"/>
    </row>
    <row r="178" spans="2:9" x14ac:dyDescent="0.25">
      <c r="B178" s="278"/>
      <c r="C178" s="61"/>
      <c r="D178" s="279"/>
      <c r="E178" s="279"/>
      <c r="F178" s="279"/>
      <c r="G178" s="279"/>
      <c r="H178" s="280"/>
      <c r="I178" s="66"/>
    </row>
    <row r="179" spans="2:9" x14ac:dyDescent="0.25">
      <c r="B179" s="278"/>
      <c r="C179" s="61"/>
      <c r="D179" s="279"/>
      <c r="E179" s="279"/>
      <c r="F179" s="279"/>
      <c r="G179" s="279"/>
      <c r="H179" s="280"/>
      <c r="I179" s="66"/>
    </row>
    <row r="180" spans="2:9" x14ac:dyDescent="0.25">
      <c r="B180" s="278"/>
      <c r="C180" s="61"/>
      <c r="D180" s="279"/>
      <c r="E180" s="279"/>
      <c r="F180" s="279"/>
      <c r="G180" s="279"/>
      <c r="H180" s="280"/>
      <c r="I180" s="66"/>
    </row>
    <row r="181" spans="2:9" x14ac:dyDescent="0.25">
      <c r="B181" s="278"/>
      <c r="C181" s="61"/>
      <c r="D181" s="279"/>
      <c r="E181" s="279"/>
      <c r="F181" s="279"/>
      <c r="G181" s="279"/>
      <c r="H181" s="280"/>
      <c r="I181" s="66"/>
    </row>
    <row r="182" spans="2:9" ht="15.75" thickBot="1" x14ac:dyDescent="0.3">
      <c r="B182" s="62"/>
      <c r="C182" s="281" t="s">
        <v>48</v>
      </c>
      <c r="D182" s="282">
        <f>SUM(D173:D181)</f>
        <v>595690000</v>
      </c>
      <c r="E182" s="283">
        <f>SUM(E173:E180)</f>
        <v>178707000</v>
      </c>
      <c r="F182" s="283">
        <f>SUM(F173:F180)</f>
        <v>0</v>
      </c>
      <c r="G182" s="283">
        <f>SUM(G173:G180)</f>
        <v>178707000</v>
      </c>
      <c r="H182" s="284">
        <f>D182-G182</f>
        <v>416983000</v>
      </c>
      <c r="I182" s="66"/>
    </row>
    <row r="183" spans="2:9" x14ac:dyDescent="0.25">
      <c r="B183" s="461" t="s">
        <v>71</v>
      </c>
      <c r="C183" s="461"/>
      <c r="D183" s="461"/>
      <c r="E183" s="461"/>
      <c r="F183" s="461"/>
      <c r="G183" s="461"/>
      <c r="H183" s="461"/>
      <c r="I183" s="265"/>
    </row>
    <row r="184" spans="2:9" x14ac:dyDescent="0.25">
      <c r="B184" s="453" t="s">
        <v>72</v>
      </c>
      <c r="C184" s="453"/>
      <c r="D184" s="453"/>
      <c r="E184" s="453"/>
      <c r="F184" s="453"/>
      <c r="G184" s="453"/>
      <c r="H184" s="453"/>
      <c r="I184" s="285"/>
    </row>
    <row r="185" spans="2:9" x14ac:dyDescent="0.25">
      <c r="B185" s="454"/>
      <c r="C185" s="454"/>
      <c r="D185" s="454"/>
      <c r="E185" s="454"/>
      <c r="F185" s="454"/>
      <c r="G185" s="454"/>
      <c r="H185" s="454"/>
      <c r="I185" s="454"/>
    </row>
    <row r="186" spans="2:9" x14ac:dyDescent="0.25">
      <c r="B186" s="286"/>
      <c r="C186" s="286"/>
      <c r="D186" s="286"/>
      <c r="E186" s="286"/>
      <c r="F186" s="455" t="s">
        <v>363</v>
      </c>
      <c r="G186" s="455"/>
      <c r="H186" s="455"/>
      <c r="I186" s="286"/>
    </row>
    <row r="187" spans="2:9" x14ac:dyDescent="0.25">
      <c r="B187" s="316"/>
      <c r="C187" s="64"/>
      <c r="D187" s="64"/>
      <c r="E187" s="64"/>
      <c r="F187" s="456" t="s">
        <v>187</v>
      </c>
      <c r="G187" s="456"/>
      <c r="H187" s="456"/>
      <c r="I187" s="316"/>
    </row>
    <row r="188" spans="2:9" x14ac:dyDescent="0.25">
      <c r="B188" s="316"/>
      <c r="C188" s="64"/>
      <c r="D188" s="64"/>
      <c r="E188" s="64"/>
      <c r="F188" s="63"/>
      <c r="G188" s="63" t="s">
        <v>73</v>
      </c>
      <c r="H188" s="63"/>
      <c r="I188" s="316"/>
    </row>
    <row r="189" spans="2:9" x14ac:dyDescent="0.25">
      <c r="B189" s="316"/>
      <c r="C189" s="64"/>
      <c r="D189" s="64"/>
      <c r="E189" s="64"/>
      <c r="F189" s="63"/>
      <c r="G189" s="63"/>
      <c r="H189" s="63"/>
      <c r="I189" s="316"/>
    </row>
    <row r="190" spans="2:9" x14ac:dyDescent="0.25">
      <c r="B190" s="316"/>
      <c r="C190" s="64"/>
      <c r="D190" s="64"/>
      <c r="E190" s="64"/>
      <c r="F190" s="63"/>
      <c r="G190" s="63"/>
      <c r="H190" s="63"/>
      <c r="I190" s="316"/>
    </row>
    <row r="191" spans="2:9" x14ac:dyDescent="0.25">
      <c r="B191" s="316"/>
      <c r="C191" s="64"/>
      <c r="D191" s="64"/>
      <c r="E191" s="64"/>
      <c r="F191" s="64"/>
      <c r="G191" s="64"/>
      <c r="H191" s="64"/>
      <c r="I191" s="316"/>
    </row>
    <row r="192" spans="2:9" x14ac:dyDescent="0.25">
      <c r="B192" s="316"/>
      <c r="C192" s="64"/>
      <c r="D192" s="64"/>
      <c r="E192" s="64"/>
      <c r="F192" s="433" t="s">
        <v>185</v>
      </c>
      <c r="G192" s="433"/>
      <c r="H192" s="433"/>
      <c r="I192" s="316"/>
    </row>
    <row r="193" spans="2:9" x14ac:dyDescent="0.25">
      <c r="B193" s="316"/>
      <c r="C193" s="316"/>
      <c r="D193" s="316"/>
      <c r="E193" s="316"/>
      <c r="F193" s="456" t="s">
        <v>186</v>
      </c>
      <c r="G193" s="456"/>
      <c r="H193" s="456"/>
      <c r="I193" s="316"/>
    </row>
    <row r="197" spans="2:9" ht="15.75" x14ac:dyDescent="0.25">
      <c r="B197" s="457" t="s">
        <v>58</v>
      </c>
      <c r="C197" s="457"/>
      <c r="D197" s="457"/>
      <c r="E197" s="457"/>
      <c r="F197" s="457"/>
      <c r="G197" s="457"/>
      <c r="H197" s="457"/>
      <c r="I197" s="71"/>
    </row>
    <row r="198" spans="2:9" ht="15.75" x14ac:dyDescent="0.25">
      <c r="B198" s="457" t="s">
        <v>183</v>
      </c>
      <c r="C198" s="457"/>
      <c r="D198" s="457"/>
      <c r="E198" s="457"/>
      <c r="F198" s="457"/>
      <c r="G198" s="457"/>
      <c r="H198" s="457"/>
      <c r="I198" s="71"/>
    </row>
    <row r="199" spans="2:9" ht="15.75" x14ac:dyDescent="0.25">
      <c r="B199" s="458" t="s">
        <v>59</v>
      </c>
      <c r="C199" s="458"/>
      <c r="D199" s="458"/>
      <c r="E199" s="458"/>
      <c r="F199" s="458"/>
      <c r="G199" s="458"/>
      <c r="H199" s="458"/>
      <c r="I199" s="72"/>
    </row>
    <row r="200" spans="2:9" ht="15.75" x14ac:dyDescent="0.25">
      <c r="B200" s="458" t="s">
        <v>184</v>
      </c>
      <c r="C200" s="458"/>
      <c r="D200" s="458"/>
      <c r="E200" s="458"/>
      <c r="F200" s="458"/>
      <c r="G200" s="458"/>
      <c r="H200" s="458"/>
      <c r="I200" s="72"/>
    </row>
    <row r="201" spans="2:9" x14ac:dyDescent="0.25">
      <c r="B201" s="316"/>
      <c r="C201" s="316"/>
      <c r="D201" s="316"/>
      <c r="E201" s="316"/>
      <c r="F201" s="316"/>
      <c r="G201" s="316"/>
      <c r="H201" s="316"/>
      <c r="I201" s="316"/>
    </row>
    <row r="202" spans="2:9" x14ac:dyDescent="0.25">
      <c r="B202" s="459" t="s">
        <v>60</v>
      </c>
      <c r="C202" s="459"/>
      <c r="D202" s="459"/>
      <c r="E202" s="459"/>
      <c r="F202" s="459"/>
      <c r="G202" s="459"/>
      <c r="H202" s="459"/>
      <c r="I202" s="459"/>
    </row>
    <row r="203" spans="2:9" x14ac:dyDescent="0.25">
      <c r="B203" s="459" t="s">
        <v>197</v>
      </c>
      <c r="C203" s="459"/>
      <c r="D203" s="459"/>
      <c r="E203" s="459"/>
      <c r="F203" s="459"/>
      <c r="G203" s="459"/>
      <c r="H203" s="459"/>
      <c r="I203" s="264"/>
    </row>
    <row r="204" spans="2:9" x14ac:dyDescent="0.25">
      <c r="B204" s="459" t="s">
        <v>61</v>
      </c>
      <c r="C204" s="459"/>
      <c r="D204" s="459"/>
      <c r="E204" s="459"/>
      <c r="F204" s="459"/>
      <c r="G204" s="459"/>
      <c r="H204" s="459"/>
      <c r="I204" s="264"/>
    </row>
    <row r="205" spans="2:9" ht="15.75" thickBot="1" x14ac:dyDescent="0.3">
      <c r="B205" s="460" t="s">
        <v>398</v>
      </c>
      <c r="C205" s="460"/>
      <c r="D205" s="460"/>
      <c r="E205" s="460"/>
      <c r="F205" s="460"/>
      <c r="G205" s="460"/>
      <c r="H205" s="460"/>
      <c r="I205" s="265"/>
    </row>
    <row r="206" spans="2:9" ht="45" x14ac:dyDescent="0.25">
      <c r="B206" s="266" t="s">
        <v>62</v>
      </c>
      <c r="C206" s="267" t="s">
        <v>63</v>
      </c>
      <c r="D206" s="268" t="s">
        <v>64</v>
      </c>
      <c r="E206" s="268" t="s">
        <v>65</v>
      </c>
      <c r="F206" s="268" t="s">
        <v>66</v>
      </c>
      <c r="G206" s="268" t="s">
        <v>67</v>
      </c>
      <c r="H206" s="269" t="s">
        <v>68</v>
      </c>
      <c r="I206" s="66"/>
    </row>
    <row r="207" spans="2:9" x14ac:dyDescent="0.25">
      <c r="B207" s="270">
        <v>1</v>
      </c>
      <c r="C207" s="271">
        <v>2</v>
      </c>
      <c r="D207" s="271">
        <v>3</v>
      </c>
      <c r="E207" s="271">
        <v>4</v>
      </c>
      <c r="F207" s="271">
        <v>5</v>
      </c>
      <c r="G207" s="272" t="s">
        <v>69</v>
      </c>
      <c r="H207" s="273" t="s">
        <v>70</v>
      </c>
      <c r="I207" s="66"/>
    </row>
    <row r="208" spans="2:9" x14ac:dyDescent="0.25">
      <c r="B208" s="274">
        <v>1</v>
      </c>
      <c r="C208" s="61" t="s">
        <v>268</v>
      </c>
      <c r="D208" s="276">
        <f>D173</f>
        <v>595690000</v>
      </c>
      <c r="E208" s="276">
        <f>G182</f>
        <v>178707000</v>
      </c>
      <c r="F208" s="276">
        <v>0</v>
      </c>
      <c r="G208" s="276">
        <f>E208+F208</f>
        <v>178707000</v>
      </c>
      <c r="H208" s="277">
        <f>D208-G208</f>
        <v>416983000</v>
      </c>
      <c r="I208" s="66"/>
    </row>
    <row r="209" spans="2:9" x14ac:dyDescent="0.25">
      <c r="B209" s="278"/>
      <c r="C209" s="61"/>
      <c r="D209" s="279"/>
      <c r="E209" s="279"/>
      <c r="F209" s="279"/>
      <c r="G209" s="279"/>
      <c r="H209" s="280"/>
      <c r="I209" s="66"/>
    </row>
    <row r="210" spans="2:9" x14ac:dyDescent="0.25">
      <c r="B210" s="290"/>
      <c r="C210" s="61"/>
      <c r="D210" s="279"/>
      <c r="E210" s="279"/>
      <c r="F210" s="279"/>
      <c r="G210" s="279"/>
      <c r="H210" s="280"/>
      <c r="I210" s="66"/>
    </row>
    <row r="211" spans="2:9" x14ac:dyDescent="0.25">
      <c r="B211" s="278"/>
      <c r="C211" s="61"/>
      <c r="D211" s="279"/>
      <c r="E211" s="279"/>
      <c r="F211" s="279"/>
      <c r="G211" s="279"/>
      <c r="H211" s="280"/>
      <c r="I211" s="66"/>
    </row>
    <row r="212" spans="2:9" x14ac:dyDescent="0.25">
      <c r="B212" s="278"/>
      <c r="C212" s="61"/>
      <c r="D212" s="279"/>
      <c r="E212" s="279"/>
      <c r="F212" s="279"/>
      <c r="G212" s="279"/>
      <c r="H212" s="280"/>
      <c r="I212" s="66"/>
    </row>
    <row r="213" spans="2:9" x14ac:dyDescent="0.25">
      <c r="B213" s="278"/>
      <c r="C213" s="61"/>
      <c r="D213" s="279"/>
      <c r="E213" s="279"/>
      <c r="F213" s="279"/>
      <c r="G213" s="279"/>
      <c r="H213" s="280"/>
      <c r="I213" s="66"/>
    </row>
    <row r="214" spans="2:9" x14ac:dyDescent="0.25">
      <c r="B214" s="278"/>
      <c r="C214" s="61"/>
      <c r="D214" s="279"/>
      <c r="E214" s="279"/>
      <c r="F214" s="279"/>
      <c r="G214" s="279"/>
      <c r="H214" s="280"/>
      <c r="I214" s="66"/>
    </row>
    <row r="215" spans="2:9" x14ac:dyDescent="0.25">
      <c r="B215" s="278"/>
      <c r="C215" s="61"/>
      <c r="D215" s="279"/>
      <c r="E215" s="279"/>
      <c r="F215" s="279"/>
      <c r="G215" s="279"/>
      <c r="H215" s="280"/>
      <c r="I215" s="66"/>
    </row>
    <row r="216" spans="2:9" x14ac:dyDescent="0.25">
      <c r="B216" s="278"/>
      <c r="C216" s="61"/>
      <c r="D216" s="279"/>
      <c r="E216" s="279"/>
      <c r="F216" s="279"/>
      <c r="G216" s="279"/>
      <c r="H216" s="280"/>
      <c r="I216" s="66"/>
    </row>
    <row r="217" spans="2:9" ht="15.75" thickBot="1" x14ac:dyDescent="0.3">
      <c r="B217" s="62"/>
      <c r="C217" s="281" t="s">
        <v>48</v>
      </c>
      <c r="D217" s="282">
        <f>SUM(D208:D216)</f>
        <v>595690000</v>
      </c>
      <c r="E217" s="283">
        <f>SUM(E208:E215)</f>
        <v>178707000</v>
      </c>
      <c r="F217" s="283">
        <f>SUM(F208:F215)</f>
        <v>0</v>
      </c>
      <c r="G217" s="283">
        <f>SUM(G208:G215)</f>
        <v>178707000</v>
      </c>
      <c r="H217" s="284">
        <f>D217-G217</f>
        <v>416983000</v>
      </c>
      <c r="I217" s="66"/>
    </row>
    <row r="218" spans="2:9" x14ac:dyDescent="0.25">
      <c r="B218" s="461" t="s">
        <v>71</v>
      </c>
      <c r="C218" s="461"/>
      <c r="D218" s="461"/>
      <c r="E218" s="461"/>
      <c r="F218" s="461"/>
      <c r="G218" s="461"/>
      <c r="H218" s="461"/>
      <c r="I218" s="265"/>
    </row>
    <row r="219" spans="2:9" x14ac:dyDescent="0.25">
      <c r="B219" s="453" t="s">
        <v>72</v>
      </c>
      <c r="C219" s="453"/>
      <c r="D219" s="453"/>
      <c r="E219" s="453"/>
      <c r="F219" s="453"/>
      <c r="G219" s="453"/>
      <c r="H219" s="453"/>
      <c r="I219" s="285"/>
    </row>
    <row r="220" spans="2:9" x14ac:dyDescent="0.25">
      <c r="B220" s="454"/>
      <c r="C220" s="454"/>
      <c r="D220" s="454"/>
      <c r="E220" s="454"/>
      <c r="F220" s="454"/>
      <c r="G220" s="454"/>
      <c r="H220" s="454"/>
      <c r="I220" s="454"/>
    </row>
    <row r="221" spans="2:9" x14ac:dyDescent="0.25">
      <c r="B221" s="286"/>
      <c r="C221" s="286"/>
      <c r="D221" s="286"/>
      <c r="E221" s="286"/>
      <c r="F221" s="455" t="s">
        <v>397</v>
      </c>
      <c r="G221" s="455"/>
      <c r="H221" s="455"/>
      <c r="I221" s="286"/>
    </row>
    <row r="222" spans="2:9" x14ac:dyDescent="0.25">
      <c r="B222" s="316"/>
      <c r="C222" s="64"/>
      <c r="D222" s="64"/>
      <c r="E222" s="64"/>
      <c r="F222" s="456" t="s">
        <v>187</v>
      </c>
      <c r="G222" s="456"/>
      <c r="H222" s="456"/>
      <c r="I222" s="316"/>
    </row>
    <row r="223" spans="2:9" x14ac:dyDescent="0.25">
      <c r="B223" s="316"/>
      <c r="C223" s="64"/>
      <c r="D223" s="64"/>
      <c r="E223" s="64"/>
      <c r="F223" s="63"/>
      <c r="G223" s="63" t="s">
        <v>73</v>
      </c>
      <c r="H223" s="63"/>
      <c r="I223" s="316"/>
    </row>
    <row r="224" spans="2:9" x14ac:dyDescent="0.25">
      <c r="B224" s="316"/>
      <c r="C224" s="64"/>
      <c r="D224" s="64"/>
      <c r="E224" s="64"/>
      <c r="F224" s="63"/>
      <c r="G224" s="63"/>
      <c r="H224" s="63"/>
      <c r="I224" s="316"/>
    </row>
    <row r="225" spans="2:9" x14ac:dyDescent="0.25">
      <c r="B225" s="316"/>
      <c r="C225" s="64"/>
      <c r="D225" s="64"/>
      <c r="E225" s="64"/>
      <c r="F225" s="63"/>
      <c r="G225" s="63"/>
      <c r="H225" s="63"/>
      <c r="I225" s="316"/>
    </row>
    <row r="226" spans="2:9" x14ac:dyDescent="0.25">
      <c r="B226" s="316"/>
      <c r="C226" s="64"/>
      <c r="D226" s="64"/>
      <c r="E226" s="64"/>
      <c r="F226" s="64"/>
      <c r="G226" s="64"/>
      <c r="H226" s="64"/>
      <c r="I226" s="316"/>
    </row>
    <row r="227" spans="2:9" x14ac:dyDescent="0.25">
      <c r="B227" s="316"/>
      <c r="C227" s="64"/>
      <c r="D227" s="64"/>
      <c r="E227" s="64"/>
      <c r="F227" s="433" t="s">
        <v>185</v>
      </c>
      <c r="G227" s="433"/>
      <c r="H227" s="433"/>
      <c r="I227" s="316"/>
    </row>
    <row r="228" spans="2:9" x14ac:dyDescent="0.25">
      <c r="B228" s="316"/>
      <c r="C228" s="316"/>
      <c r="D228" s="316"/>
      <c r="E228" s="316"/>
      <c r="F228" s="456" t="s">
        <v>186</v>
      </c>
      <c r="G228" s="456"/>
      <c r="H228" s="456"/>
      <c r="I228" s="316"/>
    </row>
    <row r="231" spans="2:9" ht="15.75" x14ac:dyDescent="0.25">
      <c r="B231" s="457" t="s">
        <v>58</v>
      </c>
      <c r="C231" s="457"/>
      <c r="D231" s="457"/>
      <c r="E231" s="457"/>
      <c r="F231" s="457"/>
      <c r="G231" s="457"/>
      <c r="H231" s="457"/>
      <c r="I231" s="71"/>
    </row>
    <row r="232" spans="2:9" ht="15.75" x14ac:dyDescent="0.25">
      <c r="B232" s="457" t="s">
        <v>183</v>
      </c>
      <c r="C232" s="457"/>
      <c r="D232" s="457"/>
      <c r="E232" s="457"/>
      <c r="F232" s="457"/>
      <c r="G232" s="457"/>
      <c r="H232" s="457"/>
      <c r="I232" s="71"/>
    </row>
    <row r="233" spans="2:9" ht="15.75" x14ac:dyDescent="0.25">
      <c r="B233" s="458" t="s">
        <v>59</v>
      </c>
      <c r="C233" s="458"/>
      <c r="D233" s="458"/>
      <c r="E233" s="458"/>
      <c r="F233" s="458"/>
      <c r="G233" s="458"/>
      <c r="H233" s="458"/>
      <c r="I233" s="72"/>
    </row>
    <row r="234" spans="2:9" ht="15.75" x14ac:dyDescent="0.25">
      <c r="B234" s="458" t="s">
        <v>184</v>
      </c>
      <c r="C234" s="458"/>
      <c r="D234" s="458"/>
      <c r="E234" s="458"/>
      <c r="F234" s="458"/>
      <c r="G234" s="458"/>
      <c r="H234" s="458"/>
      <c r="I234" s="72"/>
    </row>
    <row r="235" spans="2:9" x14ac:dyDescent="0.25">
      <c r="B235" s="316"/>
      <c r="C235" s="316"/>
      <c r="D235" s="316"/>
      <c r="E235" s="316"/>
      <c r="F235" s="316"/>
      <c r="G235" s="316"/>
      <c r="H235" s="316"/>
      <c r="I235" s="316"/>
    </row>
    <row r="236" spans="2:9" x14ac:dyDescent="0.25">
      <c r="B236" s="459" t="s">
        <v>60</v>
      </c>
      <c r="C236" s="459"/>
      <c r="D236" s="459"/>
      <c r="E236" s="459"/>
      <c r="F236" s="459"/>
      <c r="G236" s="459"/>
      <c r="H236" s="459"/>
      <c r="I236" s="459"/>
    </row>
    <row r="237" spans="2:9" x14ac:dyDescent="0.25">
      <c r="B237" s="459" t="s">
        <v>197</v>
      </c>
      <c r="C237" s="459"/>
      <c r="D237" s="459"/>
      <c r="E237" s="459"/>
      <c r="F237" s="459"/>
      <c r="G237" s="459"/>
      <c r="H237" s="459"/>
      <c r="I237" s="264"/>
    </row>
    <row r="238" spans="2:9" x14ac:dyDescent="0.25">
      <c r="B238" s="459" t="s">
        <v>61</v>
      </c>
      <c r="C238" s="459"/>
      <c r="D238" s="459"/>
      <c r="E238" s="459"/>
      <c r="F238" s="459"/>
      <c r="G238" s="459"/>
      <c r="H238" s="459"/>
      <c r="I238" s="264"/>
    </row>
    <row r="239" spans="2:9" ht="15.75" thickBot="1" x14ac:dyDescent="0.3">
      <c r="B239" s="460" t="s">
        <v>459</v>
      </c>
      <c r="C239" s="460"/>
      <c r="D239" s="460"/>
      <c r="E239" s="460"/>
      <c r="F239" s="460"/>
      <c r="G239" s="460"/>
      <c r="H239" s="460"/>
      <c r="I239" s="265"/>
    </row>
    <row r="240" spans="2:9" ht="45" x14ac:dyDescent="0.25">
      <c r="B240" s="266" t="s">
        <v>62</v>
      </c>
      <c r="C240" s="267" t="s">
        <v>63</v>
      </c>
      <c r="D240" s="268" t="s">
        <v>64</v>
      </c>
      <c r="E240" s="268" t="s">
        <v>65</v>
      </c>
      <c r="F240" s="268" t="s">
        <v>66</v>
      </c>
      <c r="G240" s="268" t="s">
        <v>67</v>
      </c>
      <c r="H240" s="269" t="s">
        <v>68</v>
      </c>
      <c r="I240" s="66"/>
    </row>
    <row r="241" spans="2:9" x14ac:dyDescent="0.25">
      <c r="B241" s="270">
        <v>1</v>
      </c>
      <c r="C241" s="271">
        <v>2</v>
      </c>
      <c r="D241" s="271">
        <v>3</v>
      </c>
      <c r="E241" s="271">
        <v>4</v>
      </c>
      <c r="F241" s="271">
        <v>5</v>
      </c>
      <c r="G241" s="272" t="s">
        <v>69</v>
      </c>
      <c r="H241" s="273" t="s">
        <v>70</v>
      </c>
      <c r="I241" s="66"/>
    </row>
    <row r="242" spans="2:9" x14ac:dyDescent="0.25">
      <c r="B242" s="274">
        <v>1</v>
      </c>
      <c r="C242" s="61" t="s">
        <v>268</v>
      </c>
      <c r="D242" s="276">
        <f>D208</f>
        <v>595690000</v>
      </c>
      <c r="E242" s="276">
        <f>E208</f>
        <v>178707000</v>
      </c>
      <c r="F242" s="276">
        <f>BKU!G330</f>
        <v>238276000</v>
      </c>
      <c r="G242" s="276">
        <f>E242+F242</f>
        <v>416983000</v>
      </c>
      <c r="H242" s="277">
        <f>D242-G242</f>
        <v>178707000</v>
      </c>
      <c r="I242" s="66"/>
    </row>
    <row r="243" spans="2:9" x14ac:dyDescent="0.25">
      <c r="B243" s="278"/>
      <c r="C243" s="61"/>
      <c r="D243" s="279"/>
      <c r="E243" s="279"/>
      <c r="F243" s="279"/>
      <c r="G243" s="279"/>
      <c r="H243" s="280"/>
      <c r="I243" s="66"/>
    </row>
    <row r="244" spans="2:9" x14ac:dyDescent="0.25">
      <c r="B244" s="290"/>
      <c r="C244" s="61"/>
      <c r="D244" s="279"/>
      <c r="E244" s="279"/>
      <c r="F244" s="279"/>
      <c r="G244" s="279"/>
      <c r="H244" s="280"/>
      <c r="I244" s="66"/>
    </row>
    <row r="245" spans="2:9" x14ac:dyDescent="0.25">
      <c r="B245" s="278"/>
      <c r="C245" s="61"/>
      <c r="D245" s="279"/>
      <c r="E245" s="279"/>
      <c r="F245" s="279"/>
      <c r="G245" s="279"/>
      <c r="H245" s="280"/>
      <c r="I245" s="66"/>
    </row>
    <row r="246" spans="2:9" x14ac:dyDescent="0.25">
      <c r="B246" s="278"/>
      <c r="C246" s="61"/>
      <c r="D246" s="279"/>
      <c r="E246" s="279"/>
      <c r="F246" s="279"/>
      <c r="G246" s="279"/>
      <c r="H246" s="280"/>
      <c r="I246" s="66"/>
    </row>
    <row r="247" spans="2:9" x14ac:dyDescent="0.25">
      <c r="B247" s="278"/>
      <c r="C247" s="61"/>
      <c r="D247" s="279"/>
      <c r="E247" s="279"/>
      <c r="F247" s="279"/>
      <c r="G247" s="279"/>
      <c r="H247" s="280"/>
      <c r="I247" s="66"/>
    </row>
    <row r="248" spans="2:9" x14ac:dyDescent="0.25">
      <c r="B248" s="278"/>
      <c r="C248" s="61"/>
      <c r="D248" s="279"/>
      <c r="E248" s="279"/>
      <c r="F248" s="279"/>
      <c r="G248" s="279"/>
      <c r="H248" s="280"/>
      <c r="I248" s="66"/>
    </row>
    <row r="249" spans="2:9" x14ac:dyDescent="0.25">
      <c r="B249" s="278"/>
      <c r="C249" s="61"/>
      <c r="D249" s="279"/>
      <c r="E249" s="279"/>
      <c r="F249" s="279"/>
      <c r="G249" s="279"/>
      <c r="H249" s="280"/>
      <c r="I249" s="66"/>
    </row>
    <row r="250" spans="2:9" x14ac:dyDescent="0.25">
      <c r="B250" s="278"/>
      <c r="C250" s="61"/>
      <c r="D250" s="279"/>
      <c r="E250" s="279"/>
      <c r="F250" s="279"/>
      <c r="G250" s="279"/>
      <c r="H250" s="280"/>
      <c r="I250" s="66"/>
    </row>
    <row r="251" spans="2:9" ht="15.75" thickBot="1" x14ac:dyDescent="0.3">
      <c r="B251" s="62"/>
      <c r="C251" s="281" t="s">
        <v>48</v>
      </c>
      <c r="D251" s="282">
        <f>SUM(D242:D250)</f>
        <v>595690000</v>
      </c>
      <c r="E251" s="283">
        <f>SUM(E242:E249)</f>
        <v>178707000</v>
      </c>
      <c r="F251" s="283">
        <f>SUM(F242:F249)</f>
        <v>238276000</v>
      </c>
      <c r="G251" s="283">
        <f>SUM(G242:G249)</f>
        <v>416983000</v>
      </c>
      <c r="H251" s="284">
        <f>D251-G251</f>
        <v>178707000</v>
      </c>
      <c r="I251" s="66"/>
    </row>
    <row r="252" spans="2:9" x14ac:dyDescent="0.25">
      <c r="B252" s="461" t="s">
        <v>71</v>
      </c>
      <c r="C252" s="461"/>
      <c r="D252" s="461"/>
      <c r="E252" s="461"/>
      <c r="F252" s="461"/>
      <c r="G252" s="461"/>
      <c r="H252" s="461"/>
      <c r="I252" s="265"/>
    </row>
    <row r="253" spans="2:9" x14ac:dyDescent="0.25">
      <c r="B253" s="453" t="s">
        <v>72</v>
      </c>
      <c r="C253" s="453"/>
      <c r="D253" s="453"/>
      <c r="E253" s="453"/>
      <c r="F253" s="453"/>
      <c r="G253" s="453"/>
      <c r="H253" s="453"/>
      <c r="I253" s="285"/>
    </row>
    <row r="254" spans="2:9" x14ac:dyDescent="0.25">
      <c r="B254" s="454"/>
      <c r="C254" s="454"/>
      <c r="D254" s="454"/>
      <c r="E254" s="454"/>
      <c r="F254" s="454"/>
      <c r="G254" s="454"/>
      <c r="H254" s="454"/>
      <c r="I254" s="454"/>
    </row>
    <row r="255" spans="2:9" x14ac:dyDescent="0.25">
      <c r="B255" s="286"/>
      <c r="C255" s="286"/>
      <c r="D255" s="286"/>
      <c r="E255" s="286"/>
      <c r="F255" s="455" t="s">
        <v>458</v>
      </c>
      <c r="G255" s="455"/>
      <c r="H255" s="455"/>
      <c r="I255" s="286"/>
    </row>
    <row r="256" spans="2:9" x14ac:dyDescent="0.25">
      <c r="B256" s="316"/>
      <c r="C256" s="64"/>
      <c r="D256" s="64"/>
      <c r="E256" s="64"/>
      <c r="F256" s="456" t="s">
        <v>187</v>
      </c>
      <c r="G256" s="456"/>
      <c r="H256" s="456"/>
      <c r="I256" s="316"/>
    </row>
    <row r="257" spans="2:9" x14ac:dyDescent="0.25">
      <c r="B257" s="316"/>
      <c r="C257" s="64"/>
      <c r="D257" s="64"/>
      <c r="E257" s="64"/>
      <c r="F257" s="63"/>
      <c r="G257" s="63" t="s">
        <v>73</v>
      </c>
      <c r="H257" s="63"/>
      <c r="I257" s="316"/>
    </row>
    <row r="258" spans="2:9" x14ac:dyDescent="0.25">
      <c r="B258" s="316"/>
      <c r="C258" s="64"/>
      <c r="D258" s="64"/>
      <c r="E258" s="64"/>
      <c r="F258" s="63"/>
      <c r="G258" s="63"/>
      <c r="H258" s="63"/>
      <c r="I258" s="316"/>
    </row>
    <row r="259" spans="2:9" x14ac:dyDescent="0.25">
      <c r="B259" s="316"/>
      <c r="C259" s="64"/>
      <c r="D259" s="64"/>
      <c r="E259" s="64"/>
      <c r="F259" s="63"/>
      <c r="G259" s="63"/>
      <c r="H259" s="63"/>
      <c r="I259" s="316"/>
    </row>
    <row r="260" spans="2:9" x14ac:dyDescent="0.25">
      <c r="B260" s="316"/>
      <c r="C260" s="64"/>
      <c r="D260" s="64"/>
      <c r="E260" s="64"/>
      <c r="F260" s="64"/>
      <c r="G260" s="64"/>
      <c r="H260" s="64"/>
      <c r="I260" s="316"/>
    </row>
    <row r="261" spans="2:9" x14ac:dyDescent="0.25">
      <c r="B261" s="316"/>
      <c r="C261" s="64"/>
      <c r="D261" s="64"/>
      <c r="E261" s="64"/>
      <c r="F261" s="433" t="s">
        <v>185</v>
      </c>
      <c r="G261" s="433"/>
      <c r="H261" s="433"/>
      <c r="I261" s="316"/>
    </row>
    <row r="262" spans="2:9" x14ac:dyDescent="0.25">
      <c r="B262" s="316"/>
      <c r="C262" s="316"/>
      <c r="D262" s="316"/>
      <c r="E262" s="316"/>
      <c r="F262" s="456" t="s">
        <v>186</v>
      </c>
      <c r="G262" s="456"/>
      <c r="H262" s="456"/>
      <c r="I262" s="316"/>
    </row>
    <row r="265" spans="2:9" ht="15.75" x14ac:dyDescent="0.25">
      <c r="B265" s="457" t="s">
        <v>58</v>
      </c>
      <c r="C265" s="457"/>
      <c r="D265" s="457"/>
      <c r="E265" s="457"/>
      <c r="F265" s="457"/>
      <c r="G265" s="457"/>
      <c r="H265" s="457"/>
      <c r="I265" s="71"/>
    </row>
    <row r="266" spans="2:9" ht="15.75" x14ac:dyDescent="0.25">
      <c r="B266" s="457" t="s">
        <v>183</v>
      </c>
      <c r="C266" s="457"/>
      <c r="D266" s="457"/>
      <c r="E266" s="457"/>
      <c r="F266" s="457"/>
      <c r="G266" s="457"/>
      <c r="H266" s="457"/>
      <c r="I266" s="71"/>
    </row>
    <row r="267" spans="2:9" ht="15.75" x14ac:dyDescent="0.25">
      <c r="B267" s="458" t="s">
        <v>59</v>
      </c>
      <c r="C267" s="458"/>
      <c r="D267" s="458"/>
      <c r="E267" s="458"/>
      <c r="F267" s="458"/>
      <c r="G267" s="458"/>
      <c r="H267" s="458"/>
      <c r="I267" s="72"/>
    </row>
    <row r="268" spans="2:9" ht="15.75" x14ac:dyDescent="0.25">
      <c r="B268" s="458" t="s">
        <v>184</v>
      </c>
      <c r="C268" s="458"/>
      <c r="D268" s="458"/>
      <c r="E268" s="458"/>
      <c r="F268" s="458"/>
      <c r="G268" s="458"/>
      <c r="H268" s="458"/>
      <c r="I268" s="72"/>
    </row>
    <row r="269" spans="2:9" x14ac:dyDescent="0.25">
      <c r="B269" s="316"/>
      <c r="C269" s="316"/>
      <c r="D269" s="316"/>
      <c r="E269" s="316"/>
      <c r="F269" s="316"/>
      <c r="G269" s="316"/>
      <c r="H269" s="316"/>
      <c r="I269" s="316"/>
    </row>
    <row r="270" spans="2:9" x14ac:dyDescent="0.25">
      <c r="B270" s="459" t="s">
        <v>60</v>
      </c>
      <c r="C270" s="459"/>
      <c r="D270" s="459"/>
      <c r="E270" s="459"/>
      <c r="F270" s="459"/>
      <c r="G270" s="459"/>
      <c r="H270" s="459"/>
      <c r="I270" s="459"/>
    </row>
    <row r="271" spans="2:9" x14ac:dyDescent="0.25">
      <c r="B271" s="459" t="s">
        <v>197</v>
      </c>
      <c r="C271" s="459"/>
      <c r="D271" s="459"/>
      <c r="E271" s="459"/>
      <c r="F271" s="459"/>
      <c r="G271" s="459"/>
      <c r="H271" s="459"/>
      <c r="I271" s="264"/>
    </row>
    <row r="272" spans="2:9" x14ac:dyDescent="0.25">
      <c r="B272" s="459" t="s">
        <v>61</v>
      </c>
      <c r="C272" s="459"/>
      <c r="D272" s="459"/>
      <c r="E272" s="459"/>
      <c r="F272" s="459"/>
      <c r="G272" s="459"/>
      <c r="H272" s="459"/>
      <c r="I272" s="264"/>
    </row>
    <row r="273" spans="2:9" ht="15.75" thickBot="1" x14ac:dyDescent="0.3">
      <c r="B273" s="460" t="s">
        <v>484</v>
      </c>
      <c r="C273" s="460"/>
      <c r="D273" s="460"/>
      <c r="E273" s="460"/>
      <c r="F273" s="460"/>
      <c r="G273" s="460"/>
      <c r="H273" s="460"/>
      <c r="I273" s="265"/>
    </row>
    <row r="274" spans="2:9" ht="45" x14ac:dyDescent="0.25">
      <c r="B274" s="266" t="s">
        <v>62</v>
      </c>
      <c r="C274" s="267" t="s">
        <v>63</v>
      </c>
      <c r="D274" s="268" t="s">
        <v>64</v>
      </c>
      <c r="E274" s="268" t="s">
        <v>65</v>
      </c>
      <c r="F274" s="268" t="s">
        <v>66</v>
      </c>
      <c r="G274" s="268" t="s">
        <v>67</v>
      </c>
      <c r="H274" s="269" t="s">
        <v>68</v>
      </c>
      <c r="I274" s="66"/>
    </row>
    <row r="275" spans="2:9" x14ac:dyDescent="0.25">
      <c r="B275" s="270">
        <v>1</v>
      </c>
      <c r="C275" s="271">
        <v>2</v>
      </c>
      <c r="D275" s="271">
        <v>3</v>
      </c>
      <c r="E275" s="271">
        <v>4</v>
      </c>
      <c r="F275" s="271">
        <v>5</v>
      </c>
      <c r="G275" s="272" t="s">
        <v>69</v>
      </c>
      <c r="H275" s="273" t="s">
        <v>70</v>
      </c>
      <c r="I275" s="66"/>
    </row>
    <row r="276" spans="2:9" x14ac:dyDescent="0.25">
      <c r="B276" s="274">
        <v>1</v>
      </c>
      <c r="C276" s="61" t="s">
        <v>268</v>
      </c>
      <c r="D276" s="276">
        <f>D242</f>
        <v>595690000</v>
      </c>
      <c r="E276" s="276">
        <f>G251</f>
        <v>416983000</v>
      </c>
      <c r="F276" s="276">
        <f>BKU!G364</f>
        <v>0</v>
      </c>
      <c r="G276" s="276">
        <f>E276+F276</f>
        <v>416983000</v>
      </c>
      <c r="H276" s="277">
        <f>D276-G276</f>
        <v>178707000</v>
      </c>
      <c r="I276" s="66"/>
    </row>
    <row r="277" spans="2:9" x14ac:dyDescent="0.25">
      <c r="B277" s="278"/>
      <c r="C277" s="61"/>
      <c r="D277" s="279"/>
      <c r="E277" s="279"/>
      <c r="F277" s="279"/>
      <c r="G277" s="279"/>
      <c r="H277" s="280"/>
      <c r="I277" s="66"/>
    </row>
    <row r="278" spans="2:9" x14ac:dyDescent="0.25">
      <c r="B278" s="290"/>
      <c r="C278" s="61"/>
      <c r="D278" s="279"/>
      <c r="E278" s="279"/>
      <c r="F278" s="279"/>
      <c r="G278" s="279"/>
      <c r="H278" s="280"/>
      <c r="I278" s="66"/>
    </row>
    <row r="279" spans="2:9" x14ac:dyDescent="0.25">
      <c r="B279" s="278"/>
      <c r="C279" s="61"/>
      <c r="D279" s="279"/>
      <c r="E279" s="279"/>
      <c r="F279" s="279"/>
      <c r="G279" s="279"/>
      <c r="H279" s="280"/>
      <c r="I279" s="66"/>
    </row>
    <row r="280" spans="2:9" x14ac:dyDescent="0.25">
      <c r="B280" s="278"/>
      <c r="C280" s="61"/>
      <c r="D280" s="279"/>
      <c r="E280" s="279"/>
      <c r="F280" s="279"/>
      <c r="G280" s="279"/>
      <c r="H280" s="280"/>
      <c r="I280" s="66"/>
    </row>
    <row r="281" spans="2:9" x14ac:dyDescent="0.25">
      <c r="B281" s="278"/>
      <c r="C281" s="61"/>
      <c r="D281" s="279"/>
      <c r="E281" s="279"/>
      <c r="F281" s="279"/>
      <c r="G281" s="279"/>
      <c r="H281" s="280"/>
      <c r="I281" s="66"/>
    </row>
    <row r="282" spans="2:9" x14ac:dyDescent="0.25">
      <c r="B282" s="278"/>
      <c r="C282" s="61"/>
      <c r="D282" s="279"/>
      <c r="E282" s="279"/>
      <c r="F282" s="279"/>
      <c r="G282" s="279"/>
      <c r="H282" s="280"/>
      <c r="I282" s="66"/>
    </row>
    <row r="283" spans="2:9" x14ac:dyDescent="0.25">
      <c r="B283" s="278"/>
      <c r="C283" s="61"/>
      <c r="D283" s="279"/>
      <c r="E283" s="279"/>
      <c r="F283" s="279"/>
      <c r="G283" s="279"/>
      <c r="H283" s="280"/>
      <c r="I283" s="66"/>
    </row>
    <row r="284" spans="2:9" x14ac:dyDescent="0.25">
      <c r="B284" s="278"/>
      <c r="C284" s="61"/>
      <c r="D284" s="279"/>
      <c r="E284" s="279"/>
      <c r="F284" s="279"/>
      <c r="G284" s="279"/>
      <c r="H284" s="280"/>
      <c r="I284" s="66"/>
    </row>
    <row r="285" spans="2:9" ht="15.75" thickBot="1" x14ac:dyDescent="0.3">
      <c r="B285" s="62"/>
      <c r="C285" s="281" t="s">
        <v>48</v>
      </c>
      <c r="D285" s="282">
        <f>SUM(D276:D284)</f>
        <v>595690000</v>
      </c>
      <c r="E285" s="283">
        <f>SUM(E276:E283)</f>
        <v>416983000</v>
      </c>
      <c r="F285" s="283">
        <f>SUM(F276:F283)</f>
        <v>0</v>
      </c>
      <c r="G285" s="283">
        <f>SUM(G276:G283)</f>
        <v>416983000</v>
      </c>
      <c r="H285" s="284">
        <f>D285-G285</f>
        <v>178707000</v>
      </c>
      <c r="I285" s="66"/>
    </row>
    <row r="286" spans="2:9" x14ac:dyDescent="0.25">
      <c r="B286" s="461" t="s">
        <v>71</v>
      </c>
      <c r="C286" s="461"/>
      <c r="D286" s="461"/>
      <c r="E286" s="461"/>
      <c r="F286" s="461"/>
      <c r="G286" s="461"/>
      <c r="H286" s="461"/>
      <c r="I286" s="265"/>
    </row>
    <row r="287" spans="2:9" x14ac:dyDescent="0.25">
      <c r="B287" s="453" t="s">
        <v>72</v>
      </c>
      <c r="C287" s="453"/>
      <c r="D287" s="453"/>
      <c r="E287" s="453"/>
      <c r="F287" s="453"/>
      <c r="G287" s="453"/>
      <c r="H287" s="453"/>
      <c r="I287" s="285"/>
    </row>
    <row r="288" spans="2:9" x14ac:dyDescent="0.25">
      <c r="B288" s="454"/>
      <c r="C288" s="454"/>
      <c r="D288" s="454"/>
      <c r="E288" s="454"/>
      <c r="F288" s="454"/>
      <c r="G288" s="454"/>
      <c r="H288" s="454"/>
      <c r="I288" s="454"/>
    </row>
    <row r="289" spans="2:9" x14ac:dyDescent="0.25">
      <c r="B289" s="286"/>
      <c r="C289" s="286"/>
      <c r="D289" s="286"/>
      <c r="E289" s="286"/>
      <c r="F289" s="455" t="s">
        <v>462</v>
      </c>
      <c r="G289" s="455"/>
      <c r="H289" s="455"/>
      <c r="I289" s="286"/>
    </row>
    <row r="290" spans="2:9" x14ac:dyDescent="0.25">
      <c r="B290" s="316"/>
      <c r="C290" s="64"/>
      <c r="D290" s="64"/>
      <c r="E290" s="64"/>
      <c r="F290" s="456" t="s">
        <v>187</v>
      </c>
      <c r="G290" s="456"/>
      <c r="H290" s="456"/>
      <c r="I290" s="316"/>
    </row>
    <row r="291" spans="2:9" x14ac:dyDescent="0.25">
      <c r="B291" s="316"/>
      <c r="C291" s="64"/>
      <c r="D291" s="64"/>
      <c r="E291" s="64"/>
      <c r="F291" s="63"/>
      <c r="G291" s="63" t="s">
        <v>73</v>
      </c>
      <c r="H291" s="63"/>
      <c r="I291" s="316"/>
    </row>
    <row r="292" spans="2:9" x14ac:dyDescent="0.25">
      <c r="B292" s="316"/>
      <c r="C292" s="64"/>
      <c r="D292" s="64"/>
      <c r="E292" s="64"/>
      <c r="F292" s="63"/>
      <c r="G292" s="63"/>
      <c r="H292" s="63"/>
      <c r="I292" s="316"/>
    </row>
    <row r="293" spans="2:9" x14ac:dyDescent="0.25">
      <c r="B293" s="316"/>
      <c r="C293" s="64"/>
      <c r="D293" s="64"/>
      <c r="E293" s="64"/>
      <c r="F293" s="63"/>
      <c r="G293" s="63"/>
      <c r="H293" s="63"/>
      <c r="I293" s="316"/>
    </row>
    <row r="294" spans="2:9" x14ac:dyDescent="0.25">
      <c r="B294" s="316"/>
      <c r="C294" s="64"/>
      <c r="D294" s="64"/>
      <c r="E294" s="64"/>
      <c r="F294" s="64"/>
      <c r="G294" s="64"/>
      <c r="H294" s="64"/>
      <c r="I294" s="316"/>
    </row>
    <row r="295" spans="2:9" x14ac:dyDescent="0.25">
      <c r="B295" s="316"/>
      <c r="C295" s="64"/>
      <c r="D295" s="64"/>
      <c r="E295" s="64"/>
      <c r="F295" s="433" t="s">
        <v>185</v>
      </c>
      <c r="G295" s="433"/>
      <c r="H295" s="433"/>
      <c r="I295" s="316"/>
    </row>
    <row r="296" spans="2:9" x14ac:dyDescent="0.25">
      <c r="B296" s="316"/>
      <c r="C296" s="316"/>
      <c r="D296" s="316"/>
      <c r="E296" s="316"/>
      <c r="F296" s="456" t="s">
        <v>186</v>
      </c>
      <c r="G296" s="456"/>
      <c r="H296" s="456"/>
      <c r="I296" s="316"/>
    </row>
    <row r="299" spans="2:9" ht="15.75" x14ac:dyDescent="0.25">
      <c r="B299" s="457" t="s">
        <v>58</v>
      </c>
      <c r="C299" s="457"/>
      <c r="D299" s="457"/>
      <c r="E299" s="457"/>
      <c r="F299" s="457"/>
      <c r="G299" s="457"/>
      <c r="H299" s="457"/>
      <c r="I299" s="71"/>
    </row>
    <row r="300" spans="2:9" ht="15.75" x14ac:dyDescent="0.25">
      <c r="B300" s="457" t="s">
        <v>183</v>
      </c>
      <c r="C300" s="457"/>
      <c r="D300" s="457"/>
      <c r="E300" s="457"/>
      <c r="F300" s="457"/>
      <c r="G300" s="457"/>
      <c r="H300" s="457"/>
      <c r="I300" s="71"/>
    </row>
    <row r="301" spans="2:9" ht="15.75" x14ac:dyDescent="0.25">
      <c r="B301" s="458" t="s">
        <v>59</v>
      </c>
      <c r="C301" s="458"/>
      <c r="D301" s="458"/>
      <c r="E301" s="458"/>
      <c r="F301" s="458"/>
      <c r="G301" s="458"/>
      <c r="H301" s="458"/>
      <c r="I301" s="72"/>
    </row>
    <row r="302" spans="2:9" ht="15.75" x14ac:dyDescent="0.25">
      <c r="B302" s="458" t="s">
        <v>184</v>
      </c>
      <c r="C302" s="458"/>
      <c r="D302" s="458"/>
      <c r="E302" s="458"/>
      <c r="F302" s="458"/>
      <c r="G302" s="458"/>
      <c r="H302" s="458"/>
      <c r="I302" s="72"/>
    </row>
    <row r="303" spans="2:9" x14ac:dyDescent="0.25">
      <c r="B303" s="316"/>
      <c r="C303" s="316"/>
      <c r="D303" s="316"/>
      <c r="E303" s="316"/>
      <c r="F303" s="316"/>
      <c r="G303" s="316"/>
      <c r="H303" s="316"/>
      <c r="I303" s="316"/>
    </row>
    <row r="304" spans="2:9" x14ac:dyDescent="0.25">
      <c r="B304" s="459" t="s">
        <v>60</v>
      </c>
      <c r="C304" s="459"/>
      <c r="D304" s="459"/>
      <c r="E304" s="459"/>
      <c r="F304" s="459"/>
      <c r="G304" s="459"/>
      <c r="H304" s="459"/>
      <c r="I304" s="459"/>
    </row>
    <row r="305" spans="2:9" x14ac:dyDescent="0.25">
      <c r="B305" s="459" t="s">
        <v>197</v>
      </c>
      <c r="C305" s="459"/>
      <c r="D305" s="459"/>
      <c r="E305" s="459"/>
      <c r="F305" s="459"/>
      <c r="G305" s="459"/>
      <c r="H305" s="459"/>
      <c r="I305" s="264"/>
    </row>
    <row r="306" spans="2:9" x14ac:dyDescent="0.25">
      <c r="B306" s="459" t="s">
        <v>61</v>
      </c>
      <c r="C306" s="459"/>
      <c r="D306" s="459"/>
      <c r="E306" s="459"/>
      <c r="F306" s="459"/>
      <c r="G306" s="459"/>
      <c r="H306" s="459"/>
      <c r="I306" s="264"/>
    </row>
    <row r="307" spans="2:9" ht="15.75" thickBot="1" x14ac:dyDescent="0.3">
      <c r="B307" s="460" t="s">
        <v>499</v>
      </c>
      <c r="C307" s="460"/>
      <c r="D307" s="460"/>
      <c r="E307" s="460"/>
      <c r="F307" s="460"/>
      <c r="G307" s="460"/>
      <c r="H307" s="460"/>
      <c r="I307" s="265"/>
    </row>
    <row r="308" spans="2:9" ht="45" x14ac:dyDescent="0.25">
      <c r="B308" s="266" t="s">
        <v>62</v>
      </c>
      <c r="C308" s="267" t="s">
        <v>63</v>
      </c>
      <c r="D308" s="268" t="s">
        <v>64</v>
      </c>
      <c r="E308" s="268" t="s">
        <v>65</v>
      </c>
      <c r="F308" s="268" t="s">
        <v>66</v>
      </c>
      <c r="G308" s="268" t="s">
        <v>67</v>
      </c>
      <c r="H308" s="269" t="s">
        <v>68</v>
      </c>
      <c r="I308" s="66"/>
    </row>
    <row r="309" spans="2:9" x14ac:dyDescent="0.25">
      <c r="B309" s="270">
        <v>1</v>
      </c>
      <c r="C309" s="271">
        <v>2</v>
      </c>
      <c r="D309" s="271">
        <v>3</v>
      </c>
      <c r="E309" s="271">
        <v>4</v>
      </c>
      <c r="F309" s="271">
        <v>5</v>
      </c>
      <c r="G309" s="272" t="s">
        <v>69</v>
      </c>
      <c r="H309" s="273" t="s">
        <v>70</v>
      </c>
      <c r="I309" s="66"/>
    </row>
    <row r="310" spans="2:9" x14ac:dyDescent="0.25">
      <c r="B310" s="274">
        <v>1</v>
      </c>
      <c r="C310" s="61" t="s">
        <v>268</v>
      </c>
      <c r="D310" s="276">
        <f>D276</f>
        <v>595690000</v>
      </c>
      <c r="E310" s="276">
        <f>G285</f>
        <v>416983000</v>
      </c>
      <c r="F310" s="276">
        <f>BKU!G398</f>
        <v>0</v>
      </c>
      <c r="G310" s="276">
        <f>E310+F310</f>
        <v>416983000</v>
      </c>
      <c r="H310" s="277">
        <f>D310-G310</f>
        <v>178707000</v>
      </c>
      <c r="I310" s="66"/>
    </row>
    <row r="311" spans="2:9" x14ac:dyDescent="0.25">
      <c r="B311" s="278"/>
      <c r="C311" s="61"/>
      <c r="D311" s="279"/>
      <c r="E311" s="279"/>
      <c r="F311" s="279"/>
      <c r="G311" s="279"/>
      <c r="H311" s="280"/>
      <c r="I311" s="66"/>
    </row>
    <row r="312" spans="2:9" x14ac:dyDescent="0.25">
      <c r="B312" s="290"/>
      <c r="C312" s="61"/>
      <c r="D312" s="279"/>
      <c r="E312" s="279"/>
      <c r="F312" s="279"/>
      <c r="G312" s="279"/>
      <c r="H312" s="280"/>
      <c r="I312" s="66"/>
    </row>
    <row r="313" spans="2:9" x14ac:dyDescent="0.25">
      <c r="B313" s="278"/>
      <c r="C313" s="61"/>
      <c r="D313" s="279"/>
      <c r="E313" s="279"/>
      <c r="F313" s="279"/>
      <c r="G313" s="279"/>
      <c r="H313" s="280"/>
      <c r="I313" s="66"/>
    </row>
    <row r="314" spans="2:9" x14ac:dyDescent="0.25">
      <c r="B314" s="278"/>
      <c r="C314" s="61"/>
      <c r="D314" s="279"/>
      <c r="E314" s="279"/>
      <c r="F314" s="279"/>
      <c r="G314" s="279"/>
      <c r="H314" s="280"/>
      <c r="I314" s="66"/>
    </row>
    <row r="315" spans="2:9" x14ac:dyDescent="0.25">
      <c r="B315" s="278"/>
      <c r="C315" s="61"/>
      <c r="D315" s="279"/>
      <c r="E315" s="279"/>
      <c r="F315" s="279"/>
      <c r="G315" s="279"/>
      <c r="H315" s="280"/>
      <c r="I315" s="66"/>
    </row>
    <row r="316" spans="2:9" x14ac:dyDescent="0.25">
      <c r="B316" s="278"/>
      <c r="C316" s="61"/>
      <c r="D316" s="279"/>
      <c r="E316" s="279"/>
      <c r="F316" s="279"/>
      <c r="G316" s="279"/>
      <c r="H316" s="280"/>
      <c r="I316" s="66"/>
    </row>
    <row r="317" spans="2:9" x14ac:dyDescent="0.25">
      <c r="B317" s="278"/>
      <c r="C317" s="61"/>
      <c r="D317" s="279"/>
      <c r="E317" s="279"/>
      <c r="F317" s="279"/>
      <c r="G317" s="279"/>
      <c r="H317" s="280"/>
      <c r="I317" s="66"/>
    </row>
    <row r="318" spans="2:9" x14ac:dyDescent="0.25">
      <c r="B318" s="278"/>
      <c r="C318" s="61"/>
      <c r="D318" s="279"/>
      <c r="E318" s="279"/>
      <c r="F318" s="279"/>
      <c r="G318" s="279"/>
      <c r="H318" s="280"/>
      <c r="I318" s="66"/>
    </row>
    <row r="319" spans="2:9" ht="15.75" thickBot="1" x14ac:dyDescent="0.3">
      <c r="B319" s="62"/>
      <c r="C319" s="281" t="s">
        <v>48</v>
      </c>
      <c r="D319" s="282">
        <f>SUM(D310:D318)</f>
        <v>595690000</v>
      </c>
      <c r="E319" s="283">
        <f>SUM(E310:E317)</f>
        <v>416983000</v>
      </c>
      <c r="F319" s="283">
        <f>SUM(F310:F317)</f>
        <v>0</v>
      </c>
      <c r="G319" s="283">
        <f>SUM(G310:G317)</f>
        <v>416983000</v>
      </c>
      <c r="H319" s="284">
        <f>D319-G319</f>
        <v>178707000</v>
      </c>
      <c r="I319" s="66"/>
    </row>
    <row r="320" spans="2:9" x14ac:dyDescent="0.25">
      <c r="B320" s="461" t="s">
        <v>71</v>
      </c>
      <c r="C320" s="461"/>
      <c r="D320" s="461"/>
      <c r="E320" s="461"/>
      <c r="F320" s="461"/>
      <c r="G320" s="461"/>
      <c r="H320" s="461"/>
      <c r="I320" s="265"/>
    </row>
    <row r="321" spans="2:9" x14ac:dyDescent="0.25">
      <c r="B321" s="453" t="s">
        <v>72</v>
      </c>
      <c r="C321" s="453"/>
      <c r="D321" s="453"/>
      <c r="E321" s="453"/>
      <c r="F321" s="453"/>
      <c r="G321" s="453"/>
      <c r="H321" s="453"/>
      <c r="I321" s="285"/>
    </row>
    <row r="322" spans="2:9" x14ac:dyDescent="0.25">
      <c r="B322" s="454"/>
      <c r="C322" s="454"/>
      <c r="D322" s="454"/>
      <c r="E322" s="454"/>
      <c r="F322" s="454"/>
      <c r="G322" s="454"/>
      <c r="H322" s="454"/>
      <c r="I322" s="454"/>
    </row>
    <row r="323" spans="2:9" x14ac:dyDescent="0.25">
      <c r="B323" s="286"/>
      <c r="C323" s="286"/>
      <c r="D323" s="286"/>
      <c r="E323" s="286"/>
      <c r="F323" s="455" t="s">
        <v>498</v>
      </c>
      <c r="G323" s="455"/>
      <c r="H323" s="455"/>
      <c r="I323" s="286"/>
    </row>
    <row r="324" spans="2:9" x14ac:dyDescent="0.25">
      <c r="B324" s="316"/>
      <c r="C324" s="64"/>
      <c r="D324" s="64"/>
      <c r="E324" s="64"/>
      <c r="F324" s="456" t="s">
        <v>187</v>
      </c>
      <c r="G324" s="456"/>
      <c r="H324" s="456"/>
      <c r="I324" s="316"/>
    </row>
    <row r="325" spans="2:9" x14ac:dyDescent="0.25">
      <c r="B325" s="316"/>
      <c r="C325" s="64"/>
      <c r="D325" s="64"/>
      <c r="E325" s="64"/>
      <c r="F325" s="63"/>
      <c r="G325" s="63" t="s">
        <v>73</v>
      </c>
      <c r="H325" s="63"/>
      <c r="I325" s="316"/>
    </row>
    <row r="326" spans="2:9" x14ac:dyDescent="0.25">
      <c r="B326" s="316"/>
      <c r="C326" s="64"/>
      <c r="D326" s="64"/>
      <c r="E326" s="64"/>
      <c r="F326" s="63"/>
      <c r="G326" s="63"/>
      <c r="H326" s="63"/>
      <c r="I326" s="316"/>
    </row>
    <row r="327" spans="2:9" x14ac:dyDescent="0.25">
      <c r="B327" s="316"/>
      <c r="C327" s="64"/>
      <c r="D327" s="64"/>
      <c r="E327" s="64"/>
      <c r="F327" s="63"/>
      <c r="G327" s="63"/>
      <c r="H327" s="63"/>
      <c r="I327" s="316"/>
    </row>
    <row r="328" spans="2:9" x14ac:dyDescent="0.25">
      <c r="B328" s="316"/>
      <c r="C328" s="64"/>
      <c r="D328" s="64"/>
      <c r="E328" s="64"/>
      <c r="F328" s="64"/>
      <c r="G328" s="64"/>
      <c r="H328" s="64"/>
      <c r="I328" s="316"/>
    </row>
    <row r="329" spans="2:9" x14ac:dyDescent="0.25">
      <c r="B329" s="316"/>
      <c r="C329" s="64"/>
      <c r="D329" s="64"/>
      <c r="E329" s="64"/>
      <c r="F329" s="433" t="s">
        <v>185</v>
      </c>
      <c r="G329" s="433"/>
      <c r="H329" s="433"/>
      <c r="I329" s="316"/>
    </row>
    <row r="330" spans="2:9" x14ac:dyDescent="0.25">
      <c r="B330" s="316"/>
      <c r="C330" s="316"/>
      <c r="D330" s="316"/>
      <c r="E330" s="316"/>
      <c r="F330" s="456" t="s">
        <v>186</v>
      </c>
      <c r="G330" s="456"/>
      <c r="H330" s="456"/>
      <c r="I330" s="316"/>
    </row>
    <row r="333" spans="2:9" ht="15.75" x14ac:dyDescent="0.25">
      <c r="B333" s="457" t="s">
        <v>58</v>
      </c>
      <c r="C333" s="457"/>
      <c r="D333" s="457"/>
      <c r="E333" s="457"/>
      <c r="F333" s="457"/>
      <c r="G333" s="457"/>
      <c r="H333" s="457"/>
      <c r="I333" s="71"/>
    </row>
    <row r="334" spans="2:9" ht="15.75" x14ac:dyDescent="0.25">
      <c r="B334" s="457" t="s">
        <v>183</v>
      </c>
      <c r="C334" s="457"/>
      <c r="D334" s="457"/>
      <c r="E334" s="457"/>
      <c r="F334" s="457"/>
      <c r="G334" s="457"/>
      <c r="H334" s="457"/>
      <c r="I334" s="71"/>
    </row>
    <row r="335" spans="2:9" ht="15.75" x14ac:dyDescent="0.25">
      <c r="B335" s="458" t="s">
        <v>59</v>
      </c>
      <c r="C335" s="458"/>
      <c r="D335" s="458"/>
      <c r="E335" s="458"/>
      <c r="F335" s="458"/>
      <c r="G335" s="458"/>
      <c r="H335" s="458"/>
      <c r="I335" s="72"/>
    </row>
    <row r="336" spans="2:9" ht="15.75" x14ac:dyDescent="0.25">
      <c r="B336" s="458" t="s">
        <v>184</v>
      </c>
      <c r="C336" s="458"/>
      <c r="D336" s="458"/>
      <c r="E336" s="458"/>
      <c r="F336" s="458"/>
      <c r="G336" s="458"/>
      <c r="H336" s="458"/>
      <c r="I336" s="72"/>
    </row>
    <row r="337" spans="2:9" x14ac:dyDescent="0.25">
      <c r="B337" s="316"/>
      <c r="C337" s="316"/>
      <c r="D337" s="316"/>
      <c r="E337" s="316"/>
      <c r="F337" s="316"/>
      <c r="G337" s="316"/>
      <c r="H337" s="316"/>
      <c r="I337" s="316"/>
    </row>
    <row r="338" spans="2:9" x14ac:dyDescent="0.25">
      <c r="B338" s="459" t="s">
        <v>60</v>
      </c>
      <c r="C338" s="459"/>
      <c r="D338" s="459"/>
      <c r="E338" s="459"/>
      <c r="F338" s="459"/>
      <c r="G338" s="459"/>
      <c r="H338" s="459"/>
      <c r="I338" s="459"/>
    </row>
    <row r="339" spans="2:9" x14ac:dyDescent="0.25">
      <c r="B339" s="459" t="s">
        <v>197</v>
      </c>
      <c r="C339" s="459"/>
      <c r="D339" s="459"/>
      <c r="E339" s="459"/>
      <c r="F339" s="459"/>
      <c r="G339" s="459"/>
      <c r="H339" s="459"/>
      <c r="I339" s="264"/>
    </row>
    <row r="340" spans="2:9" x14ac:dyDescent="0.25">
      <c r="B340" s="459" t="s">
        <v>61</v>
      </c>
      <c r="C340" s="459"/>
      <c r="D340" s="459"/>
      <c r="E340" s="459"/>
      <c r="F340" s="459"/>
      <c r="G340" s="459"/>
      <c r="H340" s="459"/>
      <c r="I340" s="264"/>
    </row>
    <row r="341" spans="2:9" ht="15.75" thickBot="1" x14ac:dyDescent="0.3">
      <c r="B341" s="460" t="s">
        <v>534</v>
      </c>
      <c r="C341" s="460"/>
      <c r="D341" s="460"/>
      <c r="E341" s="460"/>
      <c r="F341" s="460"/>
      <c r="G341" s="460"/>
      <c r="H341" s="460"/>
      <c r="I341" s="265"/>
    </row>
    <row r="342" spans="2:9" ht="45" x14ac:dyDescent="0.25">
      <c r="B342" s="266" t="s">
        <v>62</v>
      </c>
      <c r="C342" s="267" t="s">
        <v>63</v>
      </c>
      <c r="D342" s="268" t="s">
        <v>64</v>
      </c>
      <c r="E342" s="268" t="s">
        <v>65</v>
      </c>
      <c r="F342" s="268" t="s">
        <v>66</v>
      </c>
      <c r="G342" s="268" t="s">
        <v>67</v>
      </c>
      <c r="H342" s="269" t="s">
        <v>68</v>
      </c>
      <c r="I342" s="66"/>
    </row>
    <row r="343" spans="2:9" x14ac:dyDescent="0.25">
      <c r="B343" s="270">
        <v>1</v>
      </c>
      <c r="C343" s="271">
        <v>2</v>
      </c>
      <c r="D343" s="271">
        <v>3</v>
      </c>
      <c r="E343" s="271">
        <v>4</v>
      </c>
      <c r="F343" s="271">
        <v>5</v>
      </c>
      <c r="G343" s="272" t="s">
        <v>69</v>
      </c>
      <c r="H343" s="273" t="s">
        <v>70</v>
      </c>
      <c r="I343" s="66"/>
    </row>
    <row r="344" spans="2:9" x14ac:dyDescent="0.25">
      <c r="B344" s="274">
        <v>1</v>
      </c>
      <c r="C344" s="61" t="s">
        <v>268</v>
      </c>
      <c r="D344" s="276">
        <f>D310</f>
        <v>595690000</v>
      </c>
      <c r="E344" s="276">
        <f>G319</f>
        <v>416983000</v>
      </c>
      <c r="F344" s="276">
        <f>BKU!G483</f>
        <v>178707000</v>
      </c>
      <c r="G344" s="276">
        <f>E344+F344</f>
        <v>595690000</v>
      </c>
      <c r="H344" s="277">
        <f>D344-G344</f>
        <v>0</v>
      </c>
      <c r="I344" s="66"/>
    </row>
    <row r="345" spans="2:9" x14ac:dyDescent="0.25">
      <c r="B345" s="278"/>
      <c r="C345" s="61"/>
      <c r="D345" s="279"/>
      <c r="E345" s="279"/>
      <c r="F345" s="279"/>
      <c r="G345" s="279"/>
      <c r="H345" s="280"/>
      <c r="I345" s="66"/>
    </row>
    <row r="346" spans="2:9" x14ac:dyDescent="0.25">
      <c r="B346" s="290"/>
      <c r="C346" s="61"/>
      <c r="D346" s="279"/>
      <c r="E346" s="279"/>
      <c r="F346" s="279"/>
      <c r="G346" s="279"/>
      <c r="H346" s="280"/>
      <c r="I346" s="66"/>
    </row>
    <row r="347" spans="2:9" x14ac:dyDescent="0.25">
      <c r="B347" s="278"/>
      <c r="C347" s="61"/>
      <c r="D347" s="279"/>
      <c r="E347" s="279"/>
      <c r="F347" s="279"/>
      <c r="G347" s="279"/>
      <c r="H347" s="280"/>
      <c r="I347" s="66"/>
    </row>
    <row r="348" spans="2:9" x14ac:dyDescent="0.25">
      <c r="B348" s="278"/>
      <c r="C348" s="61"/>
      <c r="D348" s="279"/>
      <c r="E348" s="279"/>
      <c r="F348" s="279"/>
      <c r="G348" s="279"/>
      <c r="H348" s="280"/>
      <c r="I348" s="66"/>
    </row>
    <row r="349" spans="2:9" x14ac:dyDescent="0.25">
      <c r="B349" s="278"/>
      <c r="C349" s="61"/>
      <c r="D349" s="279"/>
      <c r="E349" s="279"/>
      <c r="F349" s="279"/>
      <c r="G349" s="279"/>
      <c r="H349" s="280"/>
      <c r="I349" s="66"/>
    </row>
    <row r="350" spans="2:9" x14ac:dyDescent="0.25">
      <c r="B350" s="278"/>
      <c r="C350" s="61"/>
      <c r="D350" s="279"/>
      <c r="E350" s="279"/>
      <c r="F350" s="279"/>
      <c r="G350" s="279"/>
      <c r="H350" s="280"/>
      <c r="I350" s="66"/>
    </row>
    <row r="351" spans="2:9" x14ac:dyDescent="0.25">
      <c r="B351" s="278"/>
      <c r="C351" s="61"/>
      <c r="D351" s="279"/>
      <c r="E351" s="279"/>
      <c r="F351" s="279"/>
      <c r="G351" s="279"/>
      <c r="H351" s="280"/>
      <c r="I351" s="66"/>
    </row>
    <row r="352" spans="2:9" x14ac:dyDescent="0.25">
      <c r="B352" s="278"/>
      <c r="C352" s="61"/>
      <c r="D352" s="279"/>
      <c r="E352" s="279"/>
      <c r="F352" s="279"/>
      <c r="G352" s="279"/>
      <c r="H352" s="280"/>
      <c r="I352" s="66"/>
    </row>
    <row r="353" spans="2:9" ht="15.75" thickBot="1" x14ac:dyDescent="0.3">
      <c r="B353" s="62"/>
      <c r="C353" s="281" t="s">
        <v>48</v>
      </c>
      <c r="D353" s="282">
        <f>SUM(D344:D352)</f>
        <v>595690000</v>
      </c>
      <c r="E353" s="283">
        <f>SUM(E344:E351)</f>
        <v>416983000</v>
      </c>
      <c r="F353" s="283">
        <f>SUM(F344:F351)</f>
        <v>178707000</v>
      </c>
      <c r="G353" s="283">
        <f>SUM(G344:G351)</f>
        <v>595690000</v>
      </c>
      <c r="H353" s="284">
        <f>D353-G353</f>
        <v>0</v>
      </c>
      <c r="I353" s="66"/>
    </row>
    <row r="354" spans="2:9" x14ac:dyDescent="0.25">
      <c r="B354" s="461" t="s">
        <v>71</v>
      </c>
      <c r="C354" s="461"/>
      <c r="D354" s="461"/>
      <c r="E354" s="461"/>
      <c r="F354" s="461"/>
      <c r="G354" s="461"/>
      <c r="H354" s="461"/>
      <c r="I354" s="265"/>
    </row>
    <row r="355" spans="2:9" x14ac:dyDescent="0.25">
      <c r="B355" s="453" t="s">
        <v>72</v>
      </c>
      <c r="C355" s="453"/>
      <c r="D355" s="453"/>
      <c r="E355" s="453"/>
      <c r="F355" s="453"/>
      <c r="G355" s="453"/>
      <c r="H355" s="453"/>
      <c r="I355" s="285"/>
    </row>
    <row r="356" spans="2:9" x14ac:dyDescent="0.25">
      <c r="B356" s="454"/>
      <c r="C356" s="454"/>
      <c r="D356" s="454"/>
      <c r="E356" s="454"/>
      <c r="F356" s="454"/>
      <c r="G356" s="454"/>
      <c r="H356" s="454"/>
      <c r="I356" s="454"/>
    </row>
    <row r="357" spans="2:9" x14ac:dyDescent="0.25">
      <c r="B357" s="286"/>
      <c r="C357" s="286"/>
      <c r="D357" s="286"/>
      <c r="E357" s="286"/>
      <c r="F357" s="455" t="s">
        <v>523</v>
      </c>
      <c r="G357" s="455"/>
      <c r="H357" s="455"/>
      <c r="I357" s="286"/>
    </row>
    <row r="358" spans="2:9" x14ac:dyDescent="0.25">
      <c r="B358" s="316"/>
      <c r="C358" s="64"/>
      <c r="D358" s="64"/>
      <c r="E358" s="64"/>
      <c r="F358" s="456" t="s">
        <v>187</v>
      </c>
      <c r="G358" s="456"/>
      <c r="H358" s="456"/>
      <c r="I358" s="316"/>
    </row>
    <row r="359" spans="2:9" x14ac:dyDescent="0.25">
      <c r="B359" s="316"/>
      <c r="C359" s="64"/>
      <c r="D359" s="64"/>
      <c r="E359" s="64"/>
      <c r="F359" s="63"/>
      <c r="G359" s="63" t="s">
        <v>73</v>
      </c>
      <c r="H359" s="63"/>
      <c r="I359" s="316"/>
    </row>
    <row r="360" spans="2:9" x14ac:dyDescent="0.25">
      <c r="B360" s="316"/>
      <c r="C360" s="64"/>
      <c r="D360" s="64"/>
      <c r="E360" s="64"/>
      <c r="F360" s="63"/>
      <c r="G360" s="63"/>
      <c r="H360" s="63"/>
      <c r="I360" s="316"/>
    </row>
    <row r="361" spans="2:9" x14ac:dyDescent="0.25">
      <c r="B361" s="316"/>
      <c r="C361" s="64"/>
      <c r="D361" s="64"/>
      <c r="E361" s="64"/>
      <c r="F361" s="63"/>
      <c r="G361" s="63"/>
      <c r="H361" s="63"/>
      <c r="I361" s="316"/>
    </row>
    <row r="362" spans="2:9" x14ac:dyDescent="0.25">
      <c r="B362" s="316"/>
      <c r="C362" s="64"/>
      <c r="D362" s="64"/>
      <c r="E362" s="64"/>
      <c r="F362" s="64"/>
      <c r="G362" s="64"/>
      <c r="H362" s="64"/>
      <c r="I362" s="316"/>
    </row>
    <row r="363" spans="2:9" x14ac:dyDescent="0.25">
      <c r="B363" s="316"/>
      <c r="C363" s="64"/>
      <c r="D363" s="64"/>
      <c r="E363" s="64"/>
      <c r="F363" s="433" t="s">
        <v>185</v>
      </c>
      <c r="G363" s="433"/>
      <c r="H363" s="433"/>
      <c r="I363" s="316"/>
    </row>
    <row r="364" spans="2:9" x14ac:dyDescent="0.25">
      <c r="B364" s="316"/>
      <c r="C364" s="316"/>
      <c r="D364" s="316"/>
      <c r="E364" s="316"/>
      <c r="F364" s="456" t="s">
        <v>186</v>
      </c>
      <c r="G364" s="456"/>
      <c r="H364" s="456"/>
      <c r="I364" s="316"/>
    </row>
    <row r="367" spans="2:9" ht="15.75" x14ac:dyDescent="0.25">
      <c r="B367" s="457" t="s">
        <v>58</v>
      </c>
      <c r="C367" s="457"/>
      <c r="D367" s="457"/>
      <c r="E367" s="457"/>
      <c r="F367" s="457"/>
      <c r="G367" s="457"/>
      <c r="H367" s="457"/>
      <c r="I367" s="71"/>
    </row>
    <row r="368" spans="2:9" ht="15.75" x14ac:dyDescent="0.25">
      <c r="B368" s="457" t="s">
        <v>183</v>
      </c>
      <c r="C368" s="457"/>
      <c r="D368" s="457"/>
      <c r="E368" s="457"/>
      <c r="F368" s="457"/>
      <c r="G368" s="457"/>
      <c r="H368" s="457"/>
      <c r="I368" s="71"/>
    </row>
    <row r="369" spans="2:9" ht="15.75" x14ac:dyDescent="0.25">
      <c r="B369" s="458" t="s">
        <v>59</v>
      </c>
      <c r="C369" s="458"/>
      <c r="D369" s="458"/>
      <c r="E369" s="458"/>
      <c r="F369" s="458"/>
      <c r="G369" s="458"/>
      <c r="H369" s="458"/>
      <c r="I369" s="72"/>
    </row>
    <row r="370" spans="2:9" ht="15.75" x14ac:dyDescent="0.25">
      <c r="B370" s="458" t="s">
        <v>184</v>
      </c>
      <c r="C370" s="458"/>
      <c r="D370" s="458"/>
      <c r="E370" s="458"/>
      <c r="F370" s="458"/>
      <c r="G370" s="458"/>
      <c r="H370" s="458"/>
      <c r="I370" s="72"/>
    </row>
    <row r="371" spans="2:9" x14ac:dyDescent="0.25">
      <c r="B371" s="316"/>
      <c r="C371" s="316"/>
      <c r="D371" s="316"/>
      <c r="E371" s="316"/>
      <c r="F371" s="316"/>
      <c r="G371" s="316"/>
      <c r="H371" s="316"/>
      <c r="I371" s="316"/>
    </row>
    <row r="372" spans="2:9" ht="18" customHeight="1" x14ac:dyDescent="0.25">
      <c r="B372" s="459" t="s">
        <v>60</v>
      </c>
      <c r="C372" s="459"/>
      <c r="D372" s="459"/>
      <c r="E372" s="459"/>
      <c r="F372" s="459"/>
      <c r="G372" s="459"/>
      <c r="H372" s="459"/>
      <c r="I372" s="459"/>
    </row>
    <row r="373" spans="2:9" ht="19.5" customHeight="1" x14ac:dyDescent="0.25">
      <c r="B373" s="459" t="s">
        <v>197</v>
      </c>
      <c r="C373" s="459"/>
      <c r="D373" s="459"/>
      <c r="E373" s="459"/>
      <c r="F373" s="459"/>
      <c r="G373" s="459"/>
      <c r="H373" s="459"/>
      <c r="I373" s="264"/>
    </row>
    <row r="374" spans="2:9" ht="18.75" customHeight="1" x14ac:dyDescent="0.25">
      <c r="B374" s="459" t="s">
        <v>61</v>
      </c>
      <c r="C374" s="459"/>
      <c r="D374" s="459"/>
      <c r="E374" s="459"/>
      <c r="F374" s="459"/>
      <c r="G374" s="459"/>
      <c r="H374" s="459"/>
      <c r="I374" s="264"/>
    </row>
    <row r="375" spans="2:9" ht="21" customHeight="1" thickBot="1" x14ac:dyDescent="0.3">
      <c r="B375" s="460" t="s">
        <v>585</v>
      </c>
      <c r="C375" s="460"/>
      <c r="D375" s="460"/>
      <c r="E375" s="460"/>
      <c r="F375" s="460"/>
      <c r="G375" s="460"/>
      <c r="H375" s="460"/>
      <c r="I375" s="265"/>
    </row>
    <row r="376" spans="2:9" ht="45" x14ac:dyDescent="0.25">
      <c r="B376" s="266" t="s">
        <v>62</v>
      </c>
      <c r="C376" s="267" t="s">
        <v>63</v>
      </c>
      <c r="D376" s="268" t="s">
        <v>64</v>
      </c>
      <c r="E376" s="268" t="s">
        <v>65</v>
      </c>
      <c r="F376" s="268" t="s">
        <v>66</v>
      </c>
      <c r="G376" s="268" t="s">
        <v>67</v>
      </c>
      <c r="H376" s="269" t="s">
        <v>68</v>
      </c>
      <c r="I376" s="66"/>
    </row>
    <row r="377" spans="2:9" x14ac:dyDescent="0.25">
      <c r="B377" s="270">
        <v>1</v>
      </c>
      <c r="C377" s="271">
        <v>2</v>
      </c>
      <c r="D377" s="271">
        <v>3</v>
      </c>
      <c r="E377" s="271">
        <v>4</v>
      </c>
      <c r="F377" s="271">
        <v>5</v>
      </c>
      <c r="G377" s="272" t="s">
        <v>69</v>
      </c>
      <c r="H377" s="273" t="s">
        <v>70</v>
      </c>
      <c r="I377" s="66"/>
    </row>
    <row r="378" spans="2:9" ht="21" customHeight="1" x14ac:dyDescent="0.25">
      <c r="B378" s="274">
        <v>1</v>
      </c>
      <c r="C378" s="61" t="s">
        <v>268</v>
      </c>
      <c r="D378" s="276">
        <f>D344</f>
        <v>595690000</v>
      </c>
      <c r="E378" s="276">
        <f>G353</f>
        <v>595690000</v>
      </c>
      <c r="F378" s="276">
        <f>BKU!G519</f>
        <v>0</v>
      </c>
      <c r="G378" s="276">
        <f>E378+F378</f>
        <v>595690000</v>
      </c>
      <c r="H378" s="277">
        <f>D378-G378</f>
        <v>0</v>
      </c>
      <c r="I378" s="66"/>
    </row>
    <row r="379" spans="2:9" x14ac:dyDescent="0.25">
      <c r="B379" s="278"/>
      <c r="C379" s="61"/>
      <c r="D379" s="279"/>
      <c r="E379" s="279"/>
      <c r="F379" s="279"/>
      <c r="G379" s="279"/>
      <c r="H379" s="280"/>
      <c r="I379" s="66"/>
    </row>
    <row r="380" spans="2:9" x14ac:dyDescent="0.25">
      <c r="B380" s="290"/>
      <c r="C380" s="61"/>
      <c r="D380" s="279"/>
      <c r="E380" s="279"/>
      <c r="F380" s="279"/>
      <c r="G380" s="279"/>
      <c r="H380" s="280"/>
      <c r="I380" s="66"/>
    </row>
    <row r="381" spans="2:9" x14ac:dyDescent="0.25">
      <c r="B381" s="278"/>
      <c r="C381" s="61"/>
      <c r="D381" s="279"/>
      <c r="E381" s="279"/>
      <c r="F381" s="279"/>
      <c r="G381" s="279"/>
      <c r="H381" s="280"/>
      <c r="I381" s="66"/>
    </row>
    <row r="382" spans="2:9" x14ac:dyDescent="0.25">
      <c r="B382" s="278"/>
      <c r="C382" s="61"/>
      <c r="D382" s="279"/>
      <c r="E382" s="279"/>
      <c r="F382" s="279"/>
      <c r="G382" s="279"/>
      <c r="H382" s="280"/>
      <c r="I382" s="66"/>
    </row>
    <row r="383" spans="2:9" x14ac:dyDescent="0.25">
      <c r="B383" s="278"/>
      <c r="C383" s="61"/>
      <c r="D383" s="279"/>
      <c r="E383" s="279"/>
      <c r="F383" s="279"/>
      <c r="G383" s="279"/>
      <c r="H383" s="280"/>
      <c r="I383" s="66"/>
    </row>
    <row r="384" spans="2:9" x14ac:dyDescent="0.25">
      <c r="B384" s="278"/>
      <c r="C384" s="61"/>
      <c r="D384" s="279"/>
      <c r="E384" s="279"/>
      <c r="F384" s="279"/>
      <c r="G384" s="279"/>
      <c r="H384" s="280"/>
      <c r="I384" s="66"/>
    </row>
    <row r="385" spans="2:9" x14ac:dyDescent="0.25">
      <c r="B385" s="278"/>
      <c r="C385" s="61"/>
      <c r="D385" s="279"/>
      <c r="E385" s="279"/>
      <c r="F385" s="279"/>
      <c r="G385" s="279"/>
      <c r="H385" s="280"/>
      <c r="I385" s="66"/>
    </row>
    <row r="386" spans="2:9" x14ac:dyDescent="0.25">
      <c r="B386" s="278"/>
      <c r="C386" s="61"/>
      <c r="D386" s="279"/>
      <c r="E386" s="279"/>
      <c r="F386" s="279"/>
      <c r="G386" s="279"/>
      <c r="H386" s="280"/>
      <c r="I386" s="66"/>
    </row>
    <row r="387" spans="2:9" ht="19.5" customHeight="1" thickBot="1" x14ac:dyDescent="0.3">
      <c r="B387" s="62"/>
      <c r="C387" s="281" t="s">
        <v>48</v>
      </c>
      <c r="D387" s="282">
        <f>SUM(D378:D386)</f>
        <v>595690000</v>
      </c>
      <c r="E387" s="283">
        <f>SUM(E378:E385)</f>
        <v>595690000</v>
      </c>
      <c r="F387" s="283">
        <f>SUM(F378:F385)</f>
        <v>0</v>
      </c>
      <c r="G387" s="283">
        <f>SUM(G378:G385)</f>
        <v>595690000</v>
      </c>
      <c r="H387" s="284">
        <f>D387-G387</f>
        <v>0</v>
      </c>
      <c r="I387" s="66"/>
    </row>
    <row r="388" spans="2:9" x14ac:dyDescent="0.25">
      <c r="B388" s="461" t="s">
        <v>71</v>
      </c>
      <c r="C388" s="461"/>
      <c r="D388" s="461"/>
      <c r="E388" s="461"/>
      <c r="F388" s="461"/>
      <c r="G388" s="461"/>
      <c r="H388" s="461"/>
      <c r="I388" s="265"/>
    </row>
    <row r="389" spans="2:9" x14ac:dyDescent="0.25">
      <c r="B389" s="453" t="s">
        <v>72</v>
      </c>
      <c r="C389" s="453"/>
      <c r="D389" s="453"/>
      <c r="E389" s="453"/>
      <c r="F389" s="453"/>
      <c r="G389" s="453"/>
      <c r="H389" s="453"/>
      <c r="I389" s="285"/>
    </row>
    <row r="390" spans="2:9" x14ac:dyDescent="0.25">
      <c r="B390" s="454"/>
      <c r="C390" s="454"/>
      <c r="D390" s="454"/>
      <c r="E390" s="454"/>
      <c r="F390" s="454"/>
      <c r="G390" s="454"/>
      <c r="H390" s="454"/>
      <c r="I390" s="454"/>
    </row>
    <row r="391" spans="2:9" x14ac:dyDescent="0.25">
      <c r="B391" s="286"/>
      <c r="C391" s="286"/>
      <c r="D391" s="286"/>
      <c r="E391" s="286"/>
      <c r="F391" s="455" t="s">
        <v>547</v>
      </c>
      <c r="G391" s="455"/>
      <c r="H391" s="455"/>
      <c r="I391" s="286"/>
    </row>
    <row r="392" spans="2:9" x14ac:dyDescent="0.25">
      <c r="B392" s="316"/>
      <c r="C392" s="64"/>
      <c r="D392" s="64"/>
      <c r="E392" s="64"/>
      <c r="F392" s="456" t="s">
        <v>187</v>
      </c>
      <c r="G392" s="456"/>
      <c r="H392" s="456"/>
      <c r="I392" s="316"/>
    </row>
    <row r="393" spans="2:9" x14ac:dyDescent="0.25">
      <c r="B393" s="316"/>
      <c r="C393" s="64"/>
      <c r="D393" s="64"/>
      <c r="E393" s="64"/>
      <c r="F393" s="63"/>
      <c r="G393" s="63" t="s">
        <v>73</v>
      </c>
      <c r="H393" s="63"/>
      <c r="I393" s="316"/>
    </row>
    <row r="394" spans="2:9" x14ac:dyDescent="0.25">
      <c r="B394" s="316"/>
      <c r="C394" s="64"/>
      <c r="D394" s="64"/>
      <c r="E394" s="64"/>
      <c r="F394" s="63"/>
      <c r="G394" s="63"/>
      <c r="H394" s="63"/>
      <c r="I394" s="316"/>
    </row>
    <row r="395" spans="2:9" x14ac:dyDescent="0.25">
      <c r="B395" s="316"/>
      <c r="C395" s="64"/>
      <c r="D395" s="64"/>
      <c r="E395" s="64"/>
      <c r="F395" s="63"/>
      <c r="G395" s="63"/>
      <c r="H395" s="63"/>
      <c r="I395" s="316"/>
    </row>
    <row r="396" spans="2:9" x14ac:dyDescent="0.25">
      <c r="B396" s="316"/>
      <c r="C396" s="64"/>
      <c r="D396" s="64"/>
      <c r="E396" s="64"/>
      <c r="F396" s="64"/>
      <c r="G396" s="64"/>
      <c r="H396" s="64"/>
      <c r="I396" s="316"/>
    </row>
    <row r="397" spans="2:9" x14ac:dyDescent="0.25">
      <c r="B397" s="316"/>
      <c r="C397" s="64"/>
      <c r="D397" s="64"/>
      <c r="E397" s="64"/>
      <c r="F397" s="433" t="s">
        <v>185</v>
      </c>
      <c r="G397" s="433"/>
      <c r="H397" s="433"/>
      <c r="I397" s="316"/>
    </row>
    <row r="398" spans="2:9" x14ac:dyDescent="0.25">
      <c r="B398" s="316"/>
      <c r="C398" s="316"/>
      <c r="D398" s="316"/>
      <c r="E398" s="316"/>
      <c r="F398" s="456" t="s">
        <v>186</v>
      </c>
      <c r="G398" s="456"/>
      <c r="H398" s="456"/>
      <c r="I398" s="316"/>
    </row>
  </sheetData>
  <mergeCells count="179">
    <mergeCell ref="B355:H355"/>
    <mergeCell ref="B356:I356"/>
    <mergeCell ref="F357:H357"/>
    <mergeCell ref="F358:H358"/>
    <mergeCell ref="F363:H363"/>
    <mergeCell ref="F364:H364"/>
    <mergeCell ref="B333:H333"/>
    <mergeCell ref="B334:H334"/>
    <mergeCell ref="B335:H335"/>
    <mergeCell ref="B336:H336"/>
    <mergeCell ref="B338:I338"/>
    <mergeCell ref="B339:H339"/>
    <mergeCell ref="B340:H340"/>
    <mergeCell ref="B341:H341"/>
    <mergeCell ref="B354:H354"/>
    <mergeCell ref="B287:H287"/>
    <mergeCell ref="B288:I288"/>
    <mergeCell ref="F289:H289"/>
    <mergeCell ref="F290:H290"/>
    <mergeCell ref="F295:H295"/>
    <mergeCell ref="F296:H296"/>
    <mergeCell ref="B265:H265"/>
    <mergeCell ref="B266:H266"/>
    <mergeCell ref="B267:H267"/>
    <mergeCell ref="B268:H268"/>
    <mergeCell ref="B270:I270"/>
    <mergeCell ref="B271:H271"/>
    <mergeCell ref="B272:H272"/>
    <mergeCell ref="B273:H273"/>
    <mergeCell ref="B286:H286"/>
    <mergeCell ref="B220:I220"/>
    <mergeCell ref="F221:H221"/>
    <mergeCell ref="F222:H222"/>
    <mergeCell ref="F227:H227"/>
    <mergeCell ref="F228:H228"/>
    <mergeCell ref="B203:H203"/>
    <mergeCell ref="B204:H204"/>
    <mergeCell ref="B205:H205"/>
    <mergeCell ref="B218:H218"/>
    <mergeCell ref="B219:H219"/>
    <mergeCell ref="B197:H197"/>
    <mergeCell ref="B198:H198"/>
    <mergeCell ref="B199:H199"/>
    <mergeCell ref="B200:H200"/>
    <mergeCell ref="B202:I202"/>
    <mergeCell ref="F83:H83"/>
    <mergeCell ref="F88:H88"/>
    <mergeCell ref="F89:H89"/>
    <mergeCell ref="B65:H65"/>
    <mergeCell ref="B66:H66"/>
    <mergeCell ref="B79:H79"/>
    <mergeCell ref="B80:H80"/>
    <mergeCell ref="B81:I81"/>
    <mergeCell ref="F82:H82"/>
    <mergeCell ref="B93:H93"/>
    <mergeCell ref="B94:H94"/>
    <mergeCell ref="B95:H95"/>
    <mergeCell ref="B96:H96"/>
    <mergeCell ref="B98:I98"/>
    <mergeCell ref="B99:H99"/>
    <mergeCell ref="B100:H100"/>
    <mergeCell ref="B101:H101"/>
    <mergeCell ref="B114:H114"/>
    <mergeCell ref="B115:H115"/>
    <mergeCell ref="B64:H64"/>
    <mergeCell ref="B49:H49"/>
    <mergeCell ref="F50:H50"/>
    <mergeCell ref="F51:H51"/>
    <mergeCell ref="F55:H55"/>
    <mergeCell ref="F56:H56"/>
    <mergeCell ref="B58:H58"/>
    <mergeCell ref="B59:H59"/>
    <mergeCell ref="B60:H60"/>
    <mergeCell ref="B61:H61"/>
    <mergeCell ref="B63:I63"/>
    <mergeCell ref="B48:H48"/>
    <mergeCell ref="F23:H23"/>
    <mergeCell ref="F27:H27"/>
    <mergeCell ref="F28:H28"/>
    <mergeCell ref="B30:H30"/>
    <mergeCell ref="B31:H31"/>
    <mergeCell ref="B32:H32"/>
    <mergeCell ref="B33:H33"/>
    <mergeCell ref="B35:I35"/>
    <mergeCell ref="B36:H36"/>
    <mergeCell ref="B37:H37"/>
    <mergeCell ref="B38:H38"/>
    <mergeCell ref="F22:H22"/>
    <mergeCell ref="B1:H1"/>
    <mergeCell ref="B2:H2"/>
    <mergeCell ref="B3:H3"/>
    <mergeCell ref="B4:H4"/>
    <mergeCell ref="B6:I6"/>
    <mergeCell ref="B7:H7"/>
    <mergeCell ref="B8:H8"/>
    <mergeCell ref="B9:H9"/>
    <mergeCell ref="B19:H19"/>
    <mergeCell ref="B20:H20"/>
    <mergeCell ref="B21:I21"/>
    <mergeCell ref="B116:I116"/>
    <mergeCell ref="F117:H117"/>
    <mergeCell ref="F118:H118"/>
    <mergeCell ref="F123:H123"/>
    <mergeCell ref="F124:H124"/>
    <mergeCell ref="B127:H127"/>
    <mergeCell ref="B128:H128"/>
    <mergeCell ref="B129:H129"/>
    <mergeCell ref="B130:H130"/>
    <mergeCell ref="B132:I132"/>
    <mergeCell ref="B133:H133"/>
    <mergeCell ref="B134:H134"/>
    <mergeCell ref="B135:H135"/>
    <mergeCell ref="B148:H148"/>
    <mergeCell ref="B149:H149"/>
    <mergeCell ref="B150:I150"/>
    <mergeCell ref="F151:H151"/>
    <mergeCell ref="F152:H152"/>
    <mergeCell ref="B170:H170"/>
    <mergeCell ref="B183:H183"/>
    <mergeCell ref="B184:H184"/>
    <mergeCell ref="B185:I185"/>
    <mergeCell ref="F186:H186"/>
    <mergeCell ref="F187:H187"/>
    <mergeCell ref="F192:H192"/>
    <mergeCell ref="F193:H193"/>
    <mergeCell ref="F157:H157"/>
    <mergeCell ref="F158:H158"/>
    <mergeCell ref="B162:H162"/>
    <mergeCell ref="B163:H163"/>
    <mergeCell ref="B164:H164"/>
    <mergeCell ref="B165:H165"/>
    <mergeCell ref="B167:I167"/>
    <mergeCell ref="B168:H168"/>
    <mergeCell ref="B169:H169"/>
    <mergeCell ref="B253:H253"/>
    <mergeCell ref="B254:I254"/>
    <mergeCell ref="F255:H255"/>
    <mergeCell ref="F256:H256"/>
    <mergeCell ref="F261:H261"/>
    <mergeCell ref="F262:H262"/>
    <mergeCell ref="B231:H231"/>
    <mergeCell ref="B232:H232"/>
    <mergeCell ref="B233:H233"/>
    <mergeCell ref="B234:H234"/>
    <mergeCell ref="B236:I236"/>
    <mergeCell ref="B237:H237"/>
    <mergeCell ref="B238:H238"/>
    <mergeCell ref="B239:H239"/>
    <mergeCell ref="B252:H252"/>
    <mergeCell ref="B321:H321"/>
    <mergeCell ref="B322:I322"/>
    <mergeCell ref="F323:H323"/>
    <mergeCell ref="F324:H324"/>
    <mergeCell ref="F329:H329"/>
    <mergeCell ref="F330:H330"/>
    <mergeCell ref="B299:H299"/>
    <mergeCell ref="B300:H300"/>
    <mergeCell ref="B301:H301"/>
    <mergeCell ref="B302:H302"/>
    <mergeCell ref="B304:I304"/>
    <mergeCell ref="B305:H305"/>
    <mergeCell ref="B306:H306"/>
    <mergeCell ref="B307:H307"/>
    <mergeCell ref="B320:H320"/>
    <mergeCell ref="B389:H389"/>
    <mergeCell ref="B390:I390"/>
    <mergeCell ref="F391:H391"/>
    <mergeCell ref="F392:H392"/>
    <mergeCell ref="F397:H397"/>
    <mergeCell ref="F398:H398"/>
    <mergeCell ref="B367:H367"/>
    <mergeCell ref="B368:H368"/>
    <mergeCell ref="B369:H369"/>
    <mergeCell ref="B370:H370"/>
    <mergeCell ref="B372:I372"/>
    <mergeCell ref="B373:H373"/>
    <mergeCell ref="B374:H374"/>
    <mergeCell ref="B375:H375"/>
    <mergeCell ref="B388:H388"/>
  </mergeCells>
  <pageMargins left="0.25" right="0.18" top="0.75" bottom="0.75" header="0.3" footer="0.3"/>
  <pageSetup paperSize="10000" scale="90" orientation="landscape" horizontalDpi="0" verticalDpi="0" r:id="rId1"/>
  <rowBreaks count="6" manualBreakCount="6">
    <brk id="125" min="1" max="8" man="1"/>
    <brk id="229" min="1" max="8" man="1"/>
    <brk id="263" min="1" max="8" man="1"/>
    <brk id="297" min="1" max="8" man="1"/>
    <brk id="331" min="1" max="8" man="1"/>
    <brk id="365"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457"/>
  <sheetViews>
    <sheetView view="pageBreakPreview" topLeftCell="A436" zoomScaleNormal="100" workbookViewId="0">
      <selection activeCell="G442" sqref="G442"/>
    </sheetView>
  </sheetViews>
  <sheetFormatPr defaultColWidth="9.140625" defaultRowHeight="14.25" x14ac:dyDescent="0.2"/>
  <cols>
    <col min="1" max="1" width="4" style="53" customWidth="1"/>
    <col min="2" max="2" width="7.42578125" style="53" customWidth="1"/>
    <col min="3" max="3" width="22.140625" style="53" customWidth="1"/>
    <col min="4" max="4" width="29.140625" style="53" customWidth="1"/>
    <col min="5" max="5" width="45.5703125" style="53" customWidth="1"/>
    <col min="6" max="6" width="21.5703125" style="53" customWidth="1"/>
    <col min="7" max="7" width="22.85546875" style="53" customWidth="1"/>
    <col min="8" max="8" width="21.7109375" style="53" customWidth="1"/>
    <col min="9" max="9" width="22.7109375" style="53" customWidth="1"/>
    <col min="10" max="10" width="21.140625" style="53" customWidth="1"/>
    <col min="11" max="11" width="3.140625" style="53" customWidth="1"/>
    <col min="12" max="12" width="9.140625" style="53" customWidth="1"/>
    <col min="13" max="13" width="21" style="53" customWidth="1"/>
    <col min="14" max="14" width="9.140625" style="53"/>
    <col min="15" max="15" width="15.140625" style="53" customWidth="1"/>
    <col min="16" max="16384" width="9.140625" style="53"/>
  </cols>
  <sheetData>
    <row r="1" spans="2:15" ht="15" x14ac:dyDescent="0.25">
      <c r="B1" s="473" t="s">
        <v>74</v>
      </c>
      <c r="C1" s="473"/>
      <c r="D1" s="473"/>
      <c r="E1" s="473"/>
      <c r="F1" s="473"/>
      <c r="G1" s="473"/>
      <c r="H1" s="473"/>
      <c r="I1" s="473"/>
      <c r="J1" s="473"/>
    </row>
    <row r="2" spans="2:15" ht="15" x14ac:dyDescent="0.25">
      <c r="B2" s="473" t="s">
        <v>198</v>
      </c>
      <c r="C2" s="473"/>
      <c r="D2" s="473"/>
      <c r="E2" s="473"/>
      <c r="F2" s="473"/>
      <c r="G2" s="473"/>
      <c r="H2" s="473"/>
      <c r="I2" s="473"/>
      <c r="J2" s="473"/>
    </row>
    <row r="3" spans="2:15" ht="15" x14ac:dyDescent="0.25">
      <c r="B3" s="473" t="s">
        <v>59</v>
      </c>
      <c r="C3" s="473"/>
      <c r="D3" s="473"/>
      <c r="E3" s="473"/>
      <c r="F3" s="473"/>
      <c r="G3" s="473"/>
      <c r="H3" s="473"/>
      <c r="I3" s="473"/>
      <c r="J3" s="473"/>
    </row>
    <row r="4" spans="2:15" ht="15" x14ac:dyDescent="0.25">
      <c r="B4" s="473" t="s">
        <v>199</v>
      </c>
      <c r="C4" s="473"/>
      <c r="D4" s="473"/>
      <c r="E4" s="473"/>
      <c r="F4" s="473"/>
      <c r="G4" s="473"/>
      <c r="H4" s="473"/>
      <c r="I4" s="473"/>
      <c r="J4" s="473"/>
    </row>
    <row r="6" spans="2:15" x14ac:dyDescent="0.2">
      <c r="B6" s="474" t="s">
        <v>75</v>
      </c>
      <c r="C6" s="474"/>
      <c r="D6" s="474"/>
      <c r="E6" s="474"/>
      <c r="F6" s="474"/>
      <c r="G6" s="474"/>
      <c r="H6" s="474"/>
      <c r="I6" s="474"/>
      <c r="J6" s="474"/>
      <c r="K6" s="54"/>
    </row>
    <row r="7" spans="2:15" x14ac:dyDescent="0.2">
      <c r="B7" s="474" t="s">
        <v>200</v>
      </c>
      <c r="C7" s="474"/>
      <c r="D7" s="474"/>
      <c r="E7" s="474"/>
      <c r="F7" s="474"/>
      <c r="G7" s="474"/>
      <c r="H7" s="474"/>
      <c r="I7" s="474"/>
      <c r="J7" s="474"/>
      <c r="K7" s="54"/>
    </row>
    <row r="8" spans="2:15" ht="18.95" customHeight="1" x14ac:dyDescent="0.2">
      <c r="B8" s="453" t="s">
        <v>76</v>
      </c>
      <c r="C8" s="475"/>
      <c r="D8" s="475"/>
      <c r="E8" s="475"/>
      <c r="F8" s="475"/>
      <c r="G8" s="475"/>
      <c r="H8" s="475"/>
      <c r="I8" s="475"/>
      <c r="J8" s="475"/>
      <c r="K8" s="475"/>
    </row>
    <row r="9" spans="2:15" x14ac:dyDescent="0.2">
      <c r="B9" s="476"/>
      <c r="C9" s="477"/>
      <c r="D9" s="477"/>
      <c r="E9" s="477"/>
      <c r="F9" s="477"/>
      <c r="G9" s="477"/>
      <c r="H9" s="477"/>
      <c r="I9" s="477"/>
      <c r="J9" s="477"/>
      <c r="K9" s="477"/>
    </row>
    <row r="10" spans="2:15" ht="21" customHeight="1" x14ac:dyDescent="0.2">
      <c r="B10" s="469" t="s">
        <v>77</v>
      </c>
      <c r="C10" s="479"/>
      <c r="D10" s="479"/>
      <c r="E10" s="479"/>
      <c r="F10" s="479"/>
      <c r="G10" s="479"/>
      <c r="H10" s="479"/>
      <c r="I10" s="479"/>
      <c r="J10" s="479"/>
      <c r="K10" s="479"/>
    </row>
    <row r="11" spans="2:15" ht="54.75" customHeight="1" x14ac:dyDescent="0.2">
      <c r="B11" s="56" t="s">
        <v>62</v>
      </c>
      <c r="C11" s="57" t="s">
        <v>223</v>
      </c>
      <c r="D11" s="299" t="s">
        <v>224</v>
      </c>
      <c r="E11" s="58" t="s">
        <v>63</v>
      </c>
      <c r="F11" s="58" t="s">
        <v>225</v>
      </c>
      <c r="G11" s="58" t="s">
        <v>226</v>
      </c>
      <c r="H11" s="58" t="s">
        <v>227</v>
      </c>
      <c r="I11" s="58" t="s">
        <v>228</v>
      </c>
      <c r="J11" s="65" t="s">
        <v>229</v>
      </c>
      <c r="K11" s="66"/>
    </row>
    <row r="12" spans="2:15" ht="18" customHeight="1" x14ac:dyDescent="0.2">
      <c r="B12" s="59">
        <v>1</v>
      </c>
      <c r="C12" s="257">
        <v>2</v>
      </c>
      <c r="D12" s="60">
        <v>3</v>
      </c>
      <c r="E12" s="60">
        <v>4</v>
      </c>
      <c r="F12" s="60">
        <v>5</v>
      </c>
      <c r="G12" s="60">
        <v>6</v>
      </c>
      <c r="H12" s="60">
        <v>7</v>
      </c>
      <c r="I12" s="67" t="s">
        <v>78</v>
      </c>
      <c r="J12" s="68" t="s">
        <v>79</v>
      </c>
      <c r="K12" s="66"/>
    </row>
    <row r="13" spans="2:15" ht="30" customHeight="1" x14ac:dyDescent="0.2">
      <c r="B13" s="255">
        <v>1</v>
      </c>
      <c r="C13" s="287"/>
      <c r="D13" s="256" t="s">
        <v>241</v>
      </c>
      <c r="E13" s="252" t="s">
        <v>230</v>
      </c>
      <c r="F13" s="246">
        <v>109307200</v>
      </c>
      <c r="G13" s="247">
        <v>0</v>
      </c>
      <c r="H13" s="247">
        <v>0</v>
      </c>
      <c r="I13" s="247">
        <v>0</v>
      </c>
      <c r="J13" s="248">
        <f>F13-I13</f>
        <v>109307200</v>
      </c>
      <c r="K13" s="66"/>
      <c r="M13" s="253">
        <v>149584000</v>
      </c>
    </row>
    <row r="14" spans="2:15" ht="32.25" customHeight="1" x14ac:dyDescent="0.2">
      <c r="B14" s="255"/>
      <c r="C14" s="287" t="s">
        <v>237</v>
      </c>
      <c r="D14" s="256" t="s">
        <v>231</v>
      </c>
      <c r="E14" s="252" t="s">
        <v>230</v>
      </c>
      <c r="F14" s="246">
        <v>5400000</v>
      </c>
      <c r="G14" s="247">
        <v>0</v>
      </c>
      <c r="H14" s="247">
        <v>0</v>
      </c>
      <c r="I14" s="247">
        <v>0</v>
      </c>
      <c r="J14" s="248">
        <f t="shared" ref="J14:J25" si="0">F14-I14</f>
        <v>5400000</v>
      </c>
      <c r="K14" s="66"/>
      <c r="M14" s="253"/>
      <c r="O14" s="259">
        <f>SUM(F13:F17)</f>
        <v>149584000</v>
      </c>
    </row>
    <row r="15" spans="2:15" ht="30.75" customHeight="1" x14ac:dyDescent="0.2">
      <c r="B15" s="255"/>
      <c r="C15" s="288" t="s">
        <v>238</v>
      </c>
      <c r="D15" s="294" t="s">
        <v>232</v>
      </c>
      <c r="E15" s="252" t="s">
        <v>230</v>
      </c>
      <c r="F15" s="246">
        <v>7800000</v>
      </c>
      <c r="G15" s="247">
        <v>0</v>
      </c>
      <c r="H15" s="247">
        <v>0</v>
      </c>
      <c r="I15" s="247">
        <v>0</v>
      </c>
      <c r="J15" s="248">
        <f t="shared" si="0"/>
        <v>7800000</v>
      </c>
      <c r="K15" s="66"/>
      <c r="M15" s="253"/>
    </row>
    <row r="16" spans="2:15" ht="30.75" customHeight="1" x14ac:dyDescent="0.2">
      <c r="B16" s="255"/>
      <c r="C16" s="292" t="s">
        <v>260</v>
      </c>
      <c r="D16" s="296" t="s">
        <v>258</v>
      </c>
      <c r="E16" s="293" t="s">
        <v>230</v>
      </c>
      <c r="F16" s="246">
        <v>6769200</v>
      </c>
      <c r="G16" s="247">
        <v>0</v>
      </c>
      <c r="H16" s="247">
        <v>0</v>
      </c>
      <c r="I16" s="247">
        <v>0</v>
      </c>
      <c r="J16" s="248">
        <f t="shared" si="0"/>
        <v>6769200</v>
      </c>
      <c r="K16" s="66"/>
      <c r="M16" s="253"/>
    </row>
    <row r="17" spans="2:15" ht="31.5" customHeight="1" x14ac:dyDescent="0.2">
      <c r="B17" s="255"/>
      <c r="C17" s="288"/>
      <c r="D17" s="295" t="s">
        <v>259</v>
      </c>
      <c r="E17" s="252" t="s">
        <v>230</v>
      </c>
      <c r="F17" s="246">
        <v>20307600</v>
      </c>
      <c r="G17" s="247">
        <v>0</v>
      </c>
      <c r="H17" s="247">
        <v>0</v>
      </c>
      <c r="I17" s="247">
        <v>0</v>
      </c>
      <c r="J17" s="248">
        <f t="shared" si="0"/>
        <v>20307600</v>
      </c>
      <c r="K17" s="66"/>
      <c r="M17" s="253"/>
    </row>
    <row r="18" spans="2:15" ht="27.95" customHeight="1" x14ac:dyDescent="0.2">
      <c r="B18" s="255">
        <v>2</v>
      </c>
      <c r="C18" s="287" t="s">
        <v>237</v>
      </c>
      <c r="D18" s="256" t="s">
        <v>231</v>
      </c>
      <c r="E18" s="252" t="s">
        <v>233</v>
      </c>
      <c r="F18" s="246">
        <v>91600000</v>
      </c>
      <c r="G18" s="247">
        <v>0</v>
      </c>
      <c r="H18" s="247">
        <v>0</v>
      </c>
      <c r="I18" s="247">
        <v>0</v>
      </c>
      <c r="J18" s="248">
        <f t="shared" si="0"/>
        <v>91600000</v>
      </c>
      <c r="K18" s="66"/>
      <c r="M18" s="253">
        <v>126304000</v>
      </c>
    </row>
    <row r="19" spans="2:15" ht="33" customHeight="1" x14ac:dyDescent="0.2">
      <c r="B19" s="255"/>
      <c r="C19" s="288" t="s">
        <v>238</v>
      </c>
      <c r="D19" s="256" t="s">
        <v>232</v>
      </c>
      <c r="E19" s="252" t="s">
        <v>233</v>
      </c>
      <c r="F19" s="246">
        <v>34704000</v>
      </c>
      <c r="G19" s="247">
        <v>0</v>
      </c>
      <c r="H19" s="247">
        <v>0</v>
      </c>
      <c r="I19" s="247">
        <v>0</v>
      </c>
      <c r="J19" s="248">
        <f t="shared" si="0"/>
        <v>34704000</v>
      </c>
      <c r="K19" s="66"/>
      <c r="M19" s="253"/>
      <c r="O19" s="259">
        <f>SUM(F18:F19)</f>
        <v>126304000</v>
      </c>
    </row>
    <row r="20" spans="2:15" ht="32.25" customHeight="1" x14ac:dyDescent="0.2">
      <c r="B20" s="255">
        <v>3</v>
      </c>
      <c r="C20" s="287" t="s">
        <v>237</v>
      </c>
      <c r="D20" s="256" t="s">
        <v>231</v>
      </c>
      <c r="E20" s="252" t="s">
        <v>234</v>
      </c>
      <c r="F20" s="246">
        <v>220330000</v>
      </c>
      <c r="G20" s="247">
        <v>0</v>
      </c>
      <c r="H20" s="247">
        <v>0</v>
      </c>
      <c r="I20" s="247">
        <v>0</v>
      </c>
      <c r="J20" s="248">
        <f t="shared" si="0"/>
        <v>220330000</v>
      </c>
      <c r="K20" s="66"/>
      <c r="M20" s="253">
        <v>230002000</v>
      </c>
    </row>
    <row r="21" spans="2:15" ht="32.25" customHeight="1" x14ac:dyDescent="0.2">
      <c r="B21" s="255"/>
      <c r="C21" s="288" t="s">
        <v>238</v>
      </c>
      <c r="D21" s="256" t="s">
        <v>232</v>
      </c>
      <c r="E21" s="252" t="s">
        <v>234</v>
      </c>
      <c r="F21" s="246">
        <v>9672000</v>
      </c>
      <c r="G21" s="247">
        <v>0</v>
      </c>
      <c r="H21" s="247">
        <v>0</v>
      </c>
      <c r="I21" s="247">
        <v>0</v>
      </c>
      <c r="J21" s="248">
        <f t="shared" si="0"/>
        <v>9672000</v>
      </c>
      <c r="K21" s="66"/>
      <c r="M21" s="253"/>
      <c r="O21" s="259">
        <f>SUM(F20:F21)</f>
        <v>230002000</v>
      </c>
    </row>
    <row r="22" spans="2:15" ht="27.95" customHeight="1" x14ac:dyDescent="0.2">
      <c r="B22" s="255">
        <v>4</v>
      </c>
      <c r="C22" s="287" t="s">
        <v>239</v>
      </c>
      <c r="D22" s="252" t="s">
        <v>261</v>
      </c>
      <c r="E22" s="252" t="s">
        <v>235</v>
      </c>
      <c r="F22" s="246">
        <v>59000000</v>
      </c>
      <c r="G22" s="247">
        <v>0</v>
      </c>
      <c r="H22" s="247">
        <v>0</v>
      </c>
      <c r="I22" s="247">
        <v>0</v>
      </c>
      <c r="J22" s="248">
        <f t="shared" si="0"/>
        <v>59000000</v>
      </c>
      <c r="K22" s="66"/>
      <c r="M22" s="253">
        <v>59000000</v>
      </c>
    </row>
    <row r="23" spans="2:15" ht="27.95" customHeight="1" x14ac:dyDescent="0.2">
      <c r="B23" s="255">
        <v>5</v>
      </c>
      <c r="C23" s="288" t="s">
        <v>238</v>
      </c>
      <c r="D23" s="256" t="s">
        <v>232</v>
      </c>
      <c r="E23" s="252" t="s">
        <v>236</v>
      </c>
      <c r="F23" s="246">
        <v>15600000</v>
      </c>
      <c r="G23" s="247">
        <v>0</v>
      </c>
      <c r="H23" s="247">
        <v>0</v>
      </c>
      <c r="I23" s="247">
        <v>0</v>
      </c>
      <c r="J23" s="248">
        <f t="shared" si="0"/>
        <v>15600000</v>
      </c>
      <c r="K23" s="66"/>
      <c r="M23" s="253">
        <v>30800000</v>
      </c>
      <c r="O23" s="259">
        <f>SUM(F23:F25)</f>
        <v>30800000</v>
      </c>
    </row>
    <row r="24" spans="2:15" ht="27.95" customHeight="1" x14ac:dyDescent="0.2">
      <c r="B24" s="255"/>
      <c r="C24" s="287" t="s">
        <v>237</v>
      </c>
      <c r="D24" s="256" t="s">
        <v>231</v>
      </c>
      <c r="E24" s="252" t="s">
        <v>236</v>
      </c>
      <c r="F24" s="246">
        <v>3200000</v>
      </c>
      <c r="G24" s="247">
        <v>0</v>
      </c>
      <c r="H24" s="247">
        <v>0</v>
      </c>
      <c r="I24" s="247">
        <v>0</v>
      </c>
      <c r="J24" s="248">
        <f t="shared" si="0"/>
        <v>3200000</v>
      </c>
      <c r="K24" s="66"/>
      <c r="M24" s="253"/>
    </row>
    <row r="25" spans="2:15" ht="27.95" customHeight="1" x14ac:dyDescent="0.2">
      <c r="B25" s="244"/>
      <c r="C25" s="258"/>
      <c r="D25" s="245" t="s">
        <v>240</v>
      </c>
      <c r="E25" s="252" t="s">
        <v>236</v>
      </c>
      <c r="F25" s="246">
        <v>12000000</v>
      </c>
      <c r="G25" s="247">
        <v>0</v>
      </c>
      <c r="H25" s="247">
        <v>0</v>
      </c>
      <c r="I25" s="247">
        <v>0</v>
      </c>
      <c r="J25" s="248">
        <f t="shared" si="0"/>
        <v>12000000</v>
      </c>
      <c r="K25" s="66"/>
      <c r="M25" s="253"/>
    </row>
    <row r="26" spans="2:15" ht="27.95" customHeight="1" thickBot="1" x14ac:dyDescent="0.25">
      <c r="B26" s="62"/>
      <c r="C26" s="465" t="s">
        <v>48</v>
      </c>
      <c r="D26" s="466"/>
      <c r="E26" s="467"/>
      <c r="F26" s="249">
        <f>SUM(F13:F25)</f>
        <v>595690000</v>
      </c>
      <c r="G26" s="250">
        <v>0</v>
      </c>
      <c r="H26" s="250">
        <v>0</v>
      </c>
      <c r="I26" s="250">
        <v>0</v>
      </c>
      <c r="J26" s="251">
        <f>F26-I26</f>
        <v>595690000</v>
      </c>
      <c r="K26" s="66"/>
      <c r="M26" s="254">
        <f>SUM(M13:M25)</f>
        <v>595690000</v>
      </c>
    </row>
    <row r="27" spans="2:15" ht="35.25" customHeight="1" x14ac:dyDescent="0.2">
      <c r="B27" s="468" t="s">
        <v>80</v>
      </c>
      <c r="C27" s="468"/>
      <c r="D27" s="468"/>
      <c r="E27" s="468"/>
      <c r="F27" s="468"/>
      <c r="G27" s="468"/>
      <c r="H27" s="468"/>
      <c r="I27" s="468"/>
      <c r="J27" s="468"/>
      <c r="K27" s="55"/>
    </row>
    <row r="28" spans="2:15" x14ac:dyDescent="0.2">
      <c r="B28" s="469" t="s">
        <v>72</v>
      </c>
      <c r="C28" s="469"/>
      <c r="D28" s="469"/>
      <c r="E28" s="469"/>
      <c r="F28" s="469"/>
      <c r="G28" s="469"/>
      <c r="H28" s="469"/>
      <c r="I28" s="469"/>
      <c r="J28" s="469"/>
      <c r="K28" s="469"/>
    </row>
    <row r="30" spans="2:15" x14ac:dyDescent="0.2">
      <c r="H30" s="470" t="s">
        <v>24</v>
      </c>
      <c r="I30" s="470"/>
      <c r="J30" s="470"/>
    </row>
    <row r="31" spans="2:15" x14ac:dyDescent="0.2">
      <c r="H31" s="456" t="s">
        <v>187</v>
      </c>
      <c r="I31" s="456"/>
      <c r="J31" s="456"/>
    </row>
    <row r="32" spans="2:15" x14ac:dyDescent="0.2">
      <c r="H32" s="63"/>
      <c r="I32" s="63"/>
      <c r="J32" s="63"/>
    </row>
    <row r="33" spans="2:11" x14ac:dyDescent="0.2">
      <c r="H33" s="64"/>
      <c r="I33" s="64"/>
      <c r="J33" s="64"/>
    </row>
    <row r="34" spans="2:11" x14ac:dyDescent="0.2">
      <c r="H34" s="471" t="s">
        <v>185</v>
      </c>
      <c r="I34" s="471"/>
      <c r="J34" s="471"/>
    </row>
    <row r="35" spans="2:11" x14ac:dyDescent="0.2">
      <c r="H35" s="472" t="s">
        <v>186</v>
      </c>
      <c r="I35" s="472"/>
      <c r="J35" s="472"/>
    </row>
    <row r="36" spans="2:11" ht="15" x14ac:dyDescent="0.25">
      <c r="B36" s="473" t="s">
        <v>74</v>
      </c>
      <c r="C36" s="473"/>
      <c r="D36" s="473"/>
      <c r="E36" s="473"/>
      <c r="F36" s="473"/>
      <c r="G36" s="473"/>
      <c r="H36" s="473"/>
      <c r="I36" s="473"/>
      <c r="J36" s="473"/>
    </row>
    <row r="37" spans="2:11" ht="15" x14ac:dyDescent="0.25">
      <c r="B37" s="473" t="s">
        <v>198</v>
      </c>
      <c r="C37" s="473"/>
      <c r="D37" s="473"/>
      <c r="E37" s="473"/>
      <c r="F37" s="473"/>
      <c r="G37" s="473"/>
      <c r="H37" s="473"/>
      <c r="I37" s="473"/>
      <c r="J37" s="473"/>
    </row>
    <row r="38" spans="2:11" ht="15" x14ac:dyDescent="0.25">
      <c r="B38" s="473" t="s">
        <v>59</v>
      </c>
      <c r="C38" s="473"/>
      <c r="D38" s="473"/>
      <c r="E38" s="473"/>
      <c r="F38" s="473"/>
      <c r="G38" s="473"/>
      <c r="H38" s="473"/>
      <c r="I38" s="473"/>
      <c r="J38" s="473"/>
    </row>
    <row r="39" spans="2:11" ht="15" x14ac:dyDescent="0.25">
      <c r="B39" s="473" t="s">
        <v>199</v>
      </c>
      <c r="C39" s="473"/>
      <c r="D39" s="473"/>
      <c r="E39" s="473"/>
      <c r="F39" s="473"/>
      <c r="G39" s="473"/>
      <c r="H39" s="473"/>
      <c r="I39" s="473"/>
      <c r="J39" s="473"/>
    </row>
    <row r="41" spans="2:11" x14ac:dyDescent="0.2">
      <c r="B41" s="474" t="s">
        <v>75</v>
      </c>
      <c r="C41" s="474"/>
      <c r="D41" s="474"/>
      <c r="E41" s="474"/>
      <c r="F41" s="474"/>
      <c r="G41" s="474"/>
      <c r="H41" s="474"/>
      <c r="I41" s="474"/>
      <c r="J41" s="474"/>
      <c r="K41" s="54"/>
    </row>
    <row r="42" spans="2:11" x14ac:dyDescent="0.2">
      <c r="B42" s="474" t="s">
        <v>200</v>
      </c>
      <c r="C42" s="474"/>
      <c r="D42" s="474"/>
      <c r="E42" s="474"/>
      <c r="F42" s="474"/>
      <c r="G42" s="474"/>
      <c r="H42" s="474"/>
      <c r="I42" s="474"/>
      <c r="J42" s="474"/>
      <c r="K42" s="54"/>
    </row>
    <row r="43" spans="2:11" x14ac:dyDescent="0.2">
      <c r="B43" s="453" t="s">
        <v>76</v>
      </c>
      <c r="C43" s="475"/>
      <c r="D43" s="475"/>
      <c r="E43" s="475"/>
      <c r="F43" s="475"/>
      <c r="G43" s="475"/>
      <c r="H43" s="475"/>
      <c r="I43" s="475"/>
      <c r="J43" s="475"/>
      <c r="K43" s="475"/>
    </row>
    <row r="44" spans="2:11" x14ac:dyDescent="0.2">
      <c r="B44" s="476"/>
      <c r="C44" s="477"/>
      <c r="D44" s="477"/>
      <c r="E44" s="477"/>
      <c r="F44" s="477"/>
      <c r="G44" s="477"/>
      <c r="H44" s="477"/>
      <c r="I44" s="477"/>
      <c r="J44" s="477"/>
      <c r="K44" s="477"/>
    </row>
    <row r="45" spans="2:11" ht="24.95" customHeight="1" x14ac:dyDescent="0.2">
      <c r="B45" s="469" t="s">
        <v>81</v>
      </c>
      <c r="C45" s="479"/>
      <c r="D45" s="479"/>
      <c r="E45" s="479"/>
      <c r="F45" s="479"/>
      <c r="G45" s="479"/>
      <c r="H45" s="479"/>
      <c r="I45" s="479"/>
      <c r="J45" s="479"/>
      <c r="K45" s="479"/>
    </row>
    <row r="46" spans="2:11" ht="52.5" customHeight="1" x14ac:dyDescent="0.2">
      <c r="B46" s="56" t="s">
        <v>62</v>
      </c>
      <c r="C46" s="57" t="s">
        <v>223</v>
      </c>
      <c r="D46" s="299" t="s">
        <v>224</v>
      </c>
      <c r="E46" s="58" t="s">
        <v>63</v>
      </c>
      <c r="F46" s="58" t="s">
        <v>225</v>
      </c>
      <c r="G46" s="58" t="s">
        <v>226</v>
      </c>
      <c r="H46" s="58" t="s">
        <v>227</v>
      </c>
      <c r="I46" s="58" t="s">
        <v>228</v>
      </c>
      <c r="J46" s="65" t="s">
        <v>229</v>
      </c>
      <c r="K46" s="66"/>
    </row>
    <row r="47" spans="2:11" ht="27.95" customHeight="1" x14ac:dyDescent="0.2">
      <c r="B47" s="261">
        <v>1</v>
      </c>
      <c r="C47" s="260">
        <v>2</v>
      </c>
      <c r="D47" s="260">
        <v>3</v>
      </c>
      <c r="E47" s="260">
        <v>4</v>
      </c>
      <c r="F47" s="260">
        <v>5</v>
      </c>
      <c r="G47" s="260">
        <v>6</v>
      </c>
      <c r="H47" s="260">
        <v>7</v>
      </c>
      <c r="I47" s="262" t="s">
        <v>78</v>
      </c>
      <c r="J47" s="263" t="s">
        <v>79</v>
      </c>
      <c r="K47" s="66"/>
    </row>
    <row r="48" spans="2:11" ht="33.75" customHeight="1" x14ac:dyDescent="0.2">
      <c r="B48" s="255">
        <v>1</v>
      </c>
      <c r="C48" s="287"/>
      <c r="D48" s="256" t="s">
        <v>241</v>
      </c>
      <c r="E48" s="252" t="s">
        <v>230</v>
      </c>
      <c r="F48" s="246">
        <v>109307200</v>
      </c>
      <c r="G48" s="297">
        <v>0</v>
      </c>
      <c r="H48" s="297">
        <v>0</v>
      </c>
      <c r="I48" s="297">
        <v>0</v>
      </c>
      <c r="J48" s="298">
        <f>F48-I48</f>
        <v>109307200</v>
      </c>
      <c r="K48" s="66"/>
    </row>
    <row r="49" spans="2:11" ht="33.75" customHeight="1" x14ac:dyDescent="0.2">
      <c r="B49" s="255"/>
      <c r="C49" s="287" t="s">
        <v>237</v>
      </c>
      <c r="D49" s="256" t="s">
        <v>231</v>
      </c>
      <c r="E49" s="252" t="s">
        <v>230</v>
      </c>
      <c r="F49" s="246">
        <v>5400000</v>
      </c>
      <c r="G49" s="297">
        <v>0</v>
      </c>
      <c r="H49" s="297">
        <v>0</v>
      </c>
      <c r="I49" s="297">
        <v>0</v>
      </c>
      <c r="J49" s="298">
        <f t="shared" ref="J49:J60" si="1">F49-I49</f>
        <v>5400000</v>
      </c>
      <c r="K49" s="66"/>
    </row>
    <row r="50" spans="2:11" ht="32.25" customHeight="1" x14ac:dyDescent="0.2">
      <c r="B50" s="255"/>
      <c r="C50" s="288" t="s">
        <v>238</v>
      </c>
      <c r="D50" s="294" t="s">
        <v>232</v>
      </c>
      <c r="E50" s="252" t="s">
        <v>230</v>
      </c>
      <c r="F50" s="246">
        <v>7800000</v>
      </c>
      <c r="G50" s="297">
        <v>0</v>
      </c>
      <c r="H50" s="297">
        <v>0</v>
      </c>
      <c r="I50" s="297">
        <v>0</v>
      </c>
      <c r="J50" s="298">
        <f t="shared" si="1"/>
        <v>7800000</v>
      </c>
      <c r="K50" s="66"/>
    </row>
    <row r="51" spans="2:11" ht="33.75" customHeight="1" x14ac:dyDescent="0.2">
      <c r="B51" s="255"/>
      <c r="C51" s="292" t="s">
        <v>260</v>
      </c>
      <c r="D51" s="296" t="s">
        <v>258</v>
      </c>
      <c r="E51" s="293" t="s">
        <v>230</v>
      </c>
      <c r="F51" s="246">
        <v>6769200</v>
      </c>
      <c r="G51" s="297">
        <v>0</v>
      </c>
      <c r="H51" s="297">
        <v>0</v>
      </c>
      <c r="I51" s="297">
        <v>0</v>
      </c>
      <c r="J51" s="298">
        <f t="shared" si="1"/>
        <v>6769200</v>
      </c>
      <c r="K51" s="66"/>
    </row>
    <row r="52" spans="2:11" ht="33" customHeight="1" x14ac:dyDescent="0.2">
      <c r="B52" s="255"/>
      <c r="C52" s="288"/>
      <c r="D52" s="295" t="s">
        <v>259</v>
      </c>
      <c r="E52" s="252" t="s">
        <v>230</v>
      </c>
      <c r="F52" s="246">
        <v>20307600</v>
      </c>
      <c r="G52" s="297">
        <v>0</v>
      </c>
      <c r="H52" s="297">
        <v>0</v>
      </c>
      <c r="I52" s="297">
        <v>0</v>
      </c>
      <c r="J52" s="298">
        <f t="shared" si="1"/>
        <v>20307600</v>
      </c>
      <c r="K52" s="66"/>
    </row>
    <row r="53" spans="2:11" ht="31.5" customHeight="1" x14ac:dyDescent="0.2">
      <c r="B53" s="255">
        <v>2</v>
      </c>
      <c r="C53" s="287" t="s">
        <v>237</v>
      </c>
      <c r="D53" s="256" t="s">
        <v>231</v>
      </c>
      <c r="E53" s="252" t="s">
        <v>233</v>
      </c>
      <c r="F53" s="246">
        <v>91600000</v>
      </c>
      <c r="G53" s="297">
        <v>0</v>
      </c>
      <c r="H53" s="297">
        <v>0</v>
      </c>
      <c r="I53" s="297">
        <v>0</v>
      </c>
      <c r="J53" s="298">
        <f t="shared" si="1"/>
        <v>91600000</v>
      </c>
      <c r="K53" s="66"/>
    </row>
    <row r="54" spans="2:11" ht="33" customHeight="1" x14ac:dyDescent="0.2">
      <c r="B54" s="255"/>
      <c r="C54" s="288" t="s">
        <v>238</v>
      </c>
      <c r="D54" s="256" t="s">
        <v>232</v>
      </c>
      <c r="E54" s="252" t="s">
        <v>233</v>
      </c>
      <c r="F54" s="246">
        <v>34704000</v>
      </c>
      <c r="G54" s="297">
        <v>0</v>
      </c>
      <c r="H54" s="297">
        <v>0</v>
      </c>
      <c r="I54" s="297">
        <v>0</v>
      </c>
      <c r="J54" s="298">
        <f t="shared" si="1"/>
        <v>34704000</v>
      </c>
      <c r="K54" s="66"/>
    </row>
    <row r="55" spans="2:11" ht="33.75" customHeight="1" x14ac:dyDescent="0.2">
      <c r="B55" s="255">
        <v>3</v>
      </c>
      <c r="C55" s="287" t="s">
        <v>237</v>
      </c>
      <c r="D55" s="256" t="s">
        <v>231</v>
      </c>
      <c r="E55" s="252" t="s">
        <v>234</v>
      </c>
      <c r="F55" s="246">
        <v>220330000</v>
      </c>
      <c r="G55" s="297">
        <v>0</v>
      </c>
      <c r="H55" s="297">
        <v>0</v>
      </c>
      <c r="I55" s="297">
        <v>0</v>
      </c>
      <c r="J55" s="298">
        <f t="shared" si="1"/>
        <v>220330000</v>
      </c>
      <c r="K55" s="66"/>
    </row>
    <row r="56" spans="2:11" ht="30.75" customHeight="1" x14ac:dyDescent="0.2">
      <c r="B56" s="255"/>
      <c r="C56" s="288" t="s">
        <v>238</v>
      </c>
      <c r="D56" s="256" t="s">
        <v>232</v>
      </c>
      <c r="E56" s="252" t="s">
        <v>234</v>
      </c>
      <c r="F56" s="246">
        <v>9672000</v>
      </c>
      <c r="G56" s="297">
        <v>0</v>
      </c>
      <c r="H56" s="297">
        <v>0</v>
      </c>
      <c r="I56" s="297">
        <v>0</v>
      </c>
      <c r="J56" s="298">
        <f t="shared" si="1"/>
        <v>9672000</v>
      </c>
      <c r="K56" s="66"/>
    </row>
    <row r="57" spans="2:11" ht="21" customHeight="1" x14ac:dyDescent="0.2">
      <c r="B57" s="255">
        <v>4</v>
      </c>
      <c r="C57" s="287" t="s">
        <v>239</v>
      </c>
      <c r="D57" s="252" t="s">
        <v>261</v>
      </c>
      <c r="E57" s="252" t="s">
        <v>235</v>
      </c>
      <c r="F57" s="246">
        <v>59000000</v>
      </c>
      <c r="G57" s="297">
        <v>0</v>
      </c>
      <c r="H57" s="297">
        <v>0</v>
      </c>
      <c r="I57" s="297">
        <v>0</v>
      </c>
      <c r="J57" s="298">
        <f t="shared" si="1"/>
        <v>59000000</v>
      </c>
      <c r="K57" s="66"/>
    </row>
    <row r="58" spans="2:11" ht="21" customHeight="1" x14ac:dyDescent="0.2">
      <c r="B58" s="255">
        <v>5</v>
      </c>
      <c r="C58" s="288" t="s">
        <v>238</v>
      </c>
      <c r="D58" s="256" t="s">
        <v>232</v>
      </c>
      <c r="E58" s="252" t="s">
        <v>236</v>
      </c>
      <c r="F58" s="246">
        <v>15600000</v>
      </c>
      <c r="G58" s="297">
        <v>0</v>
      </c>
      <c r="H58" s="297">
        <v>0</v>
      </c>
      <c r="I58" s="297">
        <v>0</v>
      </c>
      <c r="J58" s="298">
        <f t="shared" si="1"/>
        <v>15600000</v>
      </c>
      <c r="K58" s="66"/>
    </row>
    <row r="59" spans="2:11" ht="20.25" customHeight="1" x14ac:dyDescent="0.2">
      <c r="B59" s="255"/>
      <c r="C59" s="287" t="s">
        <v>237</v>
      </c>
      <c r="D59" s="256" t="s">
        <v>231</v>
      </c>
      <c r="E59" s="252" t="s">
        <v>236</v>
      </c>
      <c r="F59" s="246">
        <v>3200000</v>
      </c>
      <c r="G59" s="297">
        <v>0</v>
      </c>
      <c r="H59" s="297">
        <v>0</v>
      </c>
      <c r="I59" s="297">
        <v>0</v>
      </c>
      <c r="J59" s="298">
        <f t="shared" si="1"/>
        <v>3200000</v>
      </c>
      <c r="K59" s="66"/>
    </row>
    <row r="60" spans="2:11" ht="21" customHeight="1" x14ac:dyDescent="0.2">
      <c r="B60" s="244"/>
      <c r="C60" s="258"/>
      <c r="D60" s="245" t="s">
        <v>240</v>
      </c>
      <c r="E60" s="252" t="s">
        <v>236</v>
      </c>
      <c r="F60" s="246">
        <v>12000000</v>
      </c>
      <c r="G60" s="297">
        <v>0</v>
      </c>
      <c r="H60" s="297">
        <v>0</v>
      </c>
      <c r="I60" s="297">
        <v>0</v>
      </c>
      <c r="J60" s="298">
        <f t="shared" si="1"/>
        <v>12000000</v>
      </c>
      <c r="K60" s="66"/>
    </row>
    <row r="61" spans="2:11" ht="30" customHeight="1" thickBot="1" x14ac:dyDescent="0.25">
      <c r="B61" s="62"/>
      <c r="C61" s="465" t="s">
        <v>48</v>
      </c>
      <c r="D61" s="466"/>
      <c r="E61" s="467"/>
      <c r="F61" s="249">
        <f>SUM(F48:F60)</f>
        <v>595690000</v>
      </c>
      <c r="G61" s="250">
        <v>0</v>
      </c>
      <c r="H61" s="250">
        <v>0</v>
      </c>
      <c r="I61" s="250">
        <v>0</v>
      </c>
      <c r="J61" s="251">
        <f>F61-I61</f>
        <v>595690000</v>
      </c>
      <c r="K61" s="66"/>
    </row>
    <row r="62" spans="2:11" ht="34.5" customHeight="1" x14ac:dyDescent="0.2">
      <c r="B62" s="468" t="s">
        <v>80</v>
      </c>
      <c r="C62" s="468"/>
      <c r="D62" s="468"/>
      <c r="E62" s="468"/>
      <c r="F62" s="468"/>
      <c r="G62" s="468"/>
      <c r="H62" s="468"/>
      <c r="I62" s="468"/>
      <c r="J62" s="468"/>
      <c r="K62" s="55"/>
    </row>
    <row r="63" spans="2:11" ht="16.5" customHeight="1" x14ac:dyDescent="0.2">
      <c r="B63" s="469" t="s">
        <v>72</v>
      </c>
      <c r="C63" s="469"/>
      <c r="D63" s="469"/>
      <c r="E63" s="469"/>
      <c r="F63" s="469"/>
      <c r="G63" s="469"/>
      <c r="H63" s="469"/>
      <c r="I63" s="469"/>
      <c r="J63" s="469"/>
      <c r="K63" s="469"/>
    </row>
    <row r="64" spans="2:11" ht="16.5" customHeight="1" x14ac:dyDescent="0.2">
      <c r="B64" s="55"/>
      <c r="C64" s="55"/>
      <c r="D64" s="55"/>
      <c r="E64" s="55"/>
      <c r="F64" s="55"/>
      <c r="G64" s="55"/>
      <c r="H64" s="55"/>
      <c r="I64" s="55"/>
      <c r="J64" s="55"/>
      <c r="K64" s="55"/>
    </row>
    <row r="65" spans="2:11" x14ac:dyDescent="0.2">
      <c r="H65" s="470" t="s">
        <v>32</v>
      </c>
      <c r="I65" s="470"/>
      <c r="J65" s="470"/>
    </row>
    <row r="66" spans="2:11" x14ac:dyDescent="0.2">
      <c r="H66" s="456" t="s">
        <v>187</v>
      </c>
      <c r="I66" s="456"/>
      <c r="J66" s="456"/>
    </row>
    <row r="67" spans="2:11" x14ac:dyDescent="0.2">
      <c r="H67" s="63"/>
      <c r="I67" s="63"/>
      <c r="J67" s="63"/>
    </row>
    <row r="68" spans="2:11" x14ac:dyDescent="0.2">
      <c r="H68" s="64"/>
      <c r="I68" s="64"/>
      <c r="J68" s="64"/>
    </row>
    <row r="69" spans="2:11" x14ac:dyDescent="0.2">
      <c r="H69" s="471" t="s">
        <v>185</v>
      </c>
      <c r="I69" s="471"/>
      <c r="J69" s="471"/>
    </row>
    <row r="70" spans="2:11" x14ac:dyDescent="0.2">
      <c r="H70" s="472" t="s">
        <v>186</v>
      </c>
      <c r="I70" s="472"/>
      <c r="J70" s="472"/>
    </row>
    <row r="71" spans="2:11" x14ac:dyDescent="0.2">
      <c r="H71" s="291"/>
      <c r="I71" s="291"/>
      <c r="J71" s="291"/>
    </row>
    <row r="72" spans="2:11" ht="15" x14ac:dyDescent="0.25">
      <c r="B72" s="473" t="s">
        <v>74</v>
      </c>
      <c r="C72" s="473"/>
      <c r="D72" s="473"/>
      <c r="E72" s="473"/>
      <c r="F72" s="473"/>
      <c r="G72" s="473"/>
      <c r="H72" s="473"/>
      <c r="I72" s="473"/>
      <c r="J72" s="473"/>
    </row>
    <row r="73" spans="2:11" ht="15" x14ac:dyDescent="0.25">
      <c r="B73" s="473" t="s">
        <v>198</v>
      </c>
      <c r="C73" s="473"/>
      <c r="D73" s="473"/>
      <c r="E73" s="473"/>
      <c r="F73" s="473"/>
      <c r="G73" s="473"/>
      <c r="H73" s="473"/>
      <c r="I73" s="473"/>
      <c r="J73" s="473"/>
    </row>
    <row r="74" spans="2:11" ht="15" x14ac:dyDescent="0.25">
      <c r="B74" s="473" t="s">
        <v>59</v>
      </c>
      <c r="C74" s="473"/>
      <c r="D74" s="473"/>
      <c r="E74" s="473"/>
      <c r="F74" s="473"/>
      <c r="G74" s="473"/>
      <c r="H74" s="473"/>
      <c r="I74" s="473"/>
      <c r="J74" s="473"/>
    </row>
    <row r="75" spans="2:11" ht="15" x14ac:dyDescent="0.25">
      <c r="B75" s="473" t="s">
        <v>199</v>
      </c>
      <c r="C75" s="473"/>
      <c r="D75" s="473"/>
      <c r="E75" s="473"/>
      <c r="F75" s="473"/>
      <c r="G75" s="473"/>
      <c r="H75" s="473"/>
      <c r="I75" s="473"/>
      <c r="J75" s="473"/>
    </row>
    <row r="77" spans="2:11" x14ac:dyDescent="0.2">
      <c r="B77" s="474" t="s">
        <v>75</v>
      </c>
      <c r="C77" s="474"/>
      <c r="D77" s="474"/>
      <c r="E77" s="474"/>
      <c r="F77" s="474"/>
      <c r="G77" s="474"/>
      <c r="H77" s="474"/>
      <c r="I77" s="474"/>
      <c r="J77" s="474"/>
      <c r="K77" s="54"/>
    </row>
    <row r="78" spans="2:11" x14ac:dyDescent="0.2">
      <c r="B78" s="474" t="s">
        <v>200</v>
      </c>
      <c r="C78" s="474"/>
      <c r="D78" s="474"/>
      <c r="E78" s="474"/>
      <c r="F78" s="474"/>
      <c r="G78" s="474"/>
      <c r="H78" s="474"/>
      <c r="I78" s="474"/>
      <c r="J78" s="474"/>
      <c r="K78" s="54"/>
    </row>
    <row r="79" spans="2:11" x14ac:dyDescent="0.2">
      <c r="B79" s="453" t="s">
        <v>76</v>
      </c>
      <c r="C79" s="475"/>
      <c r="D79" s="475"/>
      <c r="E79" s="475"/>
      <c r="F79" s="475"/>
      <c r="G79" s="475"/>
      <c r="H79" s="475"/>
      <c r="I79" s="475"/>
      <c r="J79" s="475"/>
      <c r="K79" s="475"/>
    </row>
    <row r="80" spans="2:11" x14ac:dyDescent="0.2">
      <c r="B80" s="476"/>
      <c r="C80" s="477"/>
      <c r="D80" s="477"/>
      <c r="E80" s="477"/>
      <c r="F80" s="477"/>
      <c r="G80" s="477"/>
      <c r="H80" s="477"/>
      <c r="I80" s="477"/>
      <c r="J80" s="477"/>
      <c r="K80" s="477"/>
    </row>
    <row r="81" spans="2:11" ht="15" thickBot="1" x14ac:dyDescent="0.25">
      <c r="B81" s="478" t="s">
        <v>256</v>
      </c>
      <c r="C81" s="479"/>
      <c r="D81" s="479"/>
      <c r="E81" s="479"/>
      <c r="F81" s="479"/>
      <c r="G81" s="479"/>
      <c r="H81" s="479"/>
      <c r="I81" s="479"/>
      <c r="J81" s="479"/>
      <c r="K81" s="479"/>
    </row>
    <row r="82" spans="2:11" ht="51" x14ac:dyDescent="0.2">
      <c r="B82" s="56" t="s">
        <v>62</v>
      </c>
      <c r="C82" s="57" t="s">
        <v>223</v>
      </c>
      <c r="D82" s="299" t="s">
        <v>224</v>
      </c>
      <c r="E82" s="58" t="s">
        <v>63</v>
      </c>
      <c r="F82" s="58" t="s">
        <v>225</v>
      </c>
      <c r="G82" s="58" t="s">
        <v>226</v>
      </c>
      <c r="H82" s="58" t="s">
        <v>227</v>
      </c>
      <c r="I82" s="58" t="s">
        <v>228</v>
      </c>
      <c r="J82" s="65" t="s">
        <v>229</v>
      </c>
      <c r="K82" s="66"/>
    </row>
    <row r="83" spans="2:11" x14ac:dyDescent="0.2">
      <c r="B83" s="261">
        <v>1</v>
      </c>
      <c r="C83" s="260">
        <v>2</v>
      </c>
      <c r="D83" s="260">
        <v>3</v>
      </c>
      <c r="E83" s="260">
        <v>4</v>
      </c>
      <c r="F83" s="260">
        <v>5</v>
      </c>
      <c r="G83" s="260">
        <v>6</v>
      </c>
      <c r="H83" s="260">
        <v>7</v>
      </c>
      <c r="I83" s="262" t="s">
        <v>78</v>
      </c>
      <c r="J83" s="263" t="s">
        <v>79</v>
      </c>
      <c r="K83" s="66"/>
    </row>
    <row r="84" spans="2:11" ht="32.25" customHeight="1" x14ac:dyDescent="0.2">
      <c r="B84" s="255">
        <v>1</v>
      </c>
      <c r="C84" s="287"/>
      <c r="D84" s="256" t="s">
        <v>241</v>
      </c>
      <c r="E84" s="252" t="s">
        <v>230</v>
      </c>
      <c r="F84" s="246">
        <v>109307200</v>
      </c>
      <c r="G84" s="297">
        <v>0</v>
      </c>
      <c r="H84" s="297">
        <v>0</v>
      </c>
      <c r="I84" s="297">
        <v>0</v>
      </c>
      <c r="J84" s="298">
        <f>F84-I84</f>
        <v>109307200</v>
      </c>
      <c r="K84" s="66"/>
    </row>
    <row r="85" spans="2:11" ht="32.25" customHeight="1" x14ac:dyDescent="0.2">
      <c r="B85" s="255"/>
      <c r="C85" s="287" t="s">
        <v>237</v>
      </c>
      <c r="D85" s="256" t="s">
        <v>231</v>
      </c>
      <c r="E85" s="252" t="s">
        <v>230</v>
      </c>
      <c r="F85" s="246">
        <v>5400000</v>
      </c>
      <c r="G85" s="297">
        <v>0</v>
      </c>
      <c r="H85" s="297">
        <v>0</v>
      </c>
      <c r="I85" s="297">
        <v>0</v>
      </c>
      <c r="J85" s="298">
        <f t="shared" ref="J85:J96" si="2">F85-I85</f>
        <v>5400000</v>
      </c>
      <c r="K85" s="66"/>
    </row>
    <row r="86" spans="2:11" ht="30" customHeight="1" x14ac:dyDescent="0.2">
      <c r="B86" s="255"/>
      <c r="C86" s="288" t="s">
        <v>238</v>
      </c>
      <c r="D86" s="294" t="s">
        <v>232</v>
      </c>
      <c r="E86" s="252" t="s">
        <v>230</v>
      </c>
      <c r="F86" s="246">
        <v>7800000</v>
      </c>
      <c r="G86" s="297">
        <v>0</v>
      </c>
      <c r="H86" s="297">
        <v>0</v>
      </c>
      <c r="I86" s="297">
        <v>0</v>
      </c>
      <c r="J86" s="298">
        <f t="shared" si="2"/>
        <v>7800000</v>
      </c>
      <c r="K86" s="66"/>
    </row>
    <row r="87" spans="2:11" ht="29.25" customHeight="1" x14ac:dyDescent="0.2">
      <c r="B87" s="255"/>
      <c r="C87" s="292" t="s">
        <v>260</v>
      </c>
      <c r="D87" s="296" t="s">
        <v>258</v>
      </c>
      <c r="E87" s="293" t="s">
        <v>230</v>
      </c>
      <c r="F87" s="246">
        <v>6769200</v>
      </c>
      <c r="G87" s="297">
        <v>0</v>
      </c>
      <c r="H87" s="297">
        <v>0</v>
      </c>
      <c r="I87" s="297">
        <v>0</v>
      </c>
      <c r="J87" s="298">
        <f t="shared" si="2"/>
        <v>6769200</v>
      </c>
      <c r="K87" s="66"/>
    </row>
    <row r="88" spans="2:11" ht="30.75" customHeight="1" x14ac:dyDescent="0.2">
      <c r="B88" s="255"/>
      <c r="C88" s="288"/>
      <c r="D88" s="295" t="s">
        <v>259</v>
      </c>
      <c r="E88" s="252" t="s">
        <v>230</v>
      </c>
      <c r="F88" s="246">
        <v>20307600</v>
      </c>
      <c r="G88" s="297">
        <v>0</v>
      </c>
      <c r="H88" s="297">
        <v>0</v>
      </c>
      <c r="I88" s="297">
        <v>0</v>
      </c>
      <c r="J88" s="298">
        <f t="shared" si="2"/>
        <v>20307600</v>
      </c>
      <c r="K88" s="66"/>
    </row>
    <row r="89" spans="2:11" ht="31.5" customHeight="1" x14ac:dyDescent="0.2">
      <c r="B89" s="255">
        <v>2</v>
      </c>
      <c r="C89" s="287" t="s">
        <v>237</v>
      </c>
      <c r="D89" s="256" t="s">
        <v>231</v>
      </c>
      <c r="E89" s="252" t="s">
        <v>233</v>
      </c>
      <c r="F89" s="246">
        <v>91600000</v>
      </c>
      <c r="G89" s="297">
        <v>0</v>
      </c>
      <c r="H89" s="297">
        <v>0</v>
      </c>
      <c r="I89" s="297">
        <v>0</v>
      </c>
      <c r="J89" s="298">
        <f t="shared" si="2"/>
        <v>91600000</v>
      </c>
      <c r="K89" s="66"/>
    </row>
    <row r="90" spans="2:11" ht="30.75" customHeight="1" x14ac:dyDescent="0.2">
      <c r="B90" s="255"/>
      <c r="C90" s="288" t="s">
        <v>238</v>
      </c>
      <c r="D90" s="256" t="s">
        <v>232</v>
      </c>
      <c r="E90" s="252" t="s">
        <v>233</v>
      </c>
      <c r="F90" s="246">
        <v>34704000</v>
      </c>
      <c r="G90" s="297">
        <v>0</v>
      </c>
      <c r="H90" s="297">
        <v>0</v>
      </c>
      <c r="I90" s="297">
        <v>0</v>
      </c>
      <c r="J90" s="298">
        <f t="shared" si="2"/>
        <v>34704000</v>
      </c>
      <c r="K90" s="66"/>
    </row>
    <row r="91" spans="2:11" ht="30.75" customHeight="1" x14ac:dyDescent="0.2">
      <c r="B91" s="255">
        <v>3</v>
      </c>
      <c r="C91" s="287" t="s">
        <v>237</v>
      </c>
      <c r="D91" s="256" t="s">
        <v>231</v>
      </c>
      <c r="E91" s="252" t="s">
        <v>234</v>
      </c>
      <c r="F91" s="246">
        <v>220330000</v>
      </c>
      <c r="G91" s="297">
        <v>0</v>
      </c>
      <c r="H91" s="297">
        <v>0</v>
      </c>
      <c r="I91" s="297">
        <v>0</v>
      </c>
      <c r="J91" s="298">
        <f t="shared" si="2"/>
        <v>220330000</v>
      </c>
      <c r="K91" s="66"/>
    </row>
    <row r="92" spans="2:11" ht="30.75" customHeight="1" x14ac:dyDescent="0.2">
      <c r="B92" s="255"/>
      <c r="C92" s="288" t="s">
        <v>238</v>
      </c>
      <c r="D92" s="256" t="s">
        <v>232</v>
      </c>
      <c r="E92" s="252" t="s">
        <v>234</v>
      </c>
      <c r="F92" s="246">
        <v>9672000</v>
      </c>
      <c r="G92" s="297">
        <v>0</v>
      </c>
      <c r="H92" s="297">
        <v>0</v>
      </c>
      <c r="I92" s="297">
        <v>0</v>
      </c>
      <c r="J92" s="298">
        <f t="shared" si="2"/>
        <v>9672000</v>
      </c>
      <c r="K92" s="66"/>
    </row>
    <row r="93" spans="2:11" ht="21" customHeight="1" x14ac:dyDescent="0.2">
      <c r="B93" s="255">
        <v>4</v>
      </c>
      <c r="C93" s="287" t="s">
        <v>239</v>
      </c>
      <c r="D93" s="252" t="s">
        <v>261</v>
      </c>
      <c r="E93" s="252" t="s">
        <v>235</v>
      </c>
      <c r="F93" s="246">
        <v>59000000</v>
      </c>
      <c r="G93" s="297">
        <v>0</v>
      </c>
      <c r="H93" s="297">
        <v>0</v>
      </c>
      <c r="I93" s="297">
        <v>0</v>
      </c>
      <c r="J93" s="298">
        <f t="shared" si="2"/>
        <v>59000000</v>
      </c>
      <c r="K93" s="66"/>
    </row>
    <row r="94" spans="2:11" ht="20.25" customHeight="1" x14ac:dyDescent="0.2">
      <c r="B94" s="255">
        <v>5</v>
      </c>
      <c r="C94" s="288" t="s">
        <v>238</v>
      </c>
      <c r="D94" s="256" t="s">
        <v>232</v>
      </c>
      <c r="E94" s="252" t="s">
        <v>236</v>
      </c>
      <c r="F94" s="246">
        <v>15600000</v>
      </c>
      <c r="G94" s="297">
        <v>0</v>
      </c>
      <c r="H94" s="297">
        <v>0</v>
      </c>
      <c r="I94" s="297">
        <v>0</v>
      </c>
      <c r="J94" s="298">
        <f t="shared" si="2"/>
        <v>15600000</v>
      </c>
      <c r="K94" s="66"/>
    </row>
    <row r="95" spans="2:11" ht="21.75" customHeight="1" x14ac:dyDescent="0.2">
      <c r="B95" s="255"/>
      <c r="C95" s="287" t="s">
        <v>237</v>
      </c>
      <c r="D95" s="256" t="s">
        <v>231</v>
      </c>
      <c r="E95" s="252" t="s">
        <v>236</v>
      </c>
      <c r="F95" s="246">
        <v>3200000</v>
      </c>
      <c r="G95" s="297">
        <v>0</v>
      </c>
      <c r="H95" s="297">
        <v>0</v>
      </c>
      <c r="I95" s="297">
        <v>0</v>
      </c>
      <c r="J95" s="298">
        <f t="shared" si="2"/>
        <v>3200000</v>
      </c>
      <c r="K95" s="66"/>
    </row>
    <row r="96" spans="2:11" ht="24" customHeight="1" x14ac:dyDescent="0.2">
      <c r="B96" s="244"/>
      <c r="C96" s="258"/>
      <c r="D96" s="245" t="s">
        <v>240</v>
      </c>
      <c r="E96" s="252" t="s">
        <v>236</v>
      </c>
      <c r="F96" s="246">
        <v>12000000</v>
      </c>
      <c r="G96" s="297">
        <v>0</v>
      </c>
      <c r="H96" s="297">
        <v>0</v>
      </c>
      <c r="I96" s="297">
        <v>0</v>
      </c>
      <c r="J96" s="298">
        <f t="shared" si="2"/>
        <v>12000000</v>
      </c>
      <c r="K96" s="66"/>
    </row>
    <row r="97" spans="2:11" ht="29.25" customHeight="1" thickBot="1" x14ac:dyDescent="0.25">
      <c r="B97" s="62"/>
      <c r="C97" s="465" t="s">
        <v>48</v>
      </c>
      <c r="D97" s="466"/>
      <c r="E97" s="467"/>
      <c r="F97" s="249">
        <f>SUM(F84:F96)</f>
        <v>595690000</v>
      </c>
      <c r="G97" s="250">
        <v>0</v>
      </c>
      <c r="H97" s="250">
        <v>0</v>
      </c>
      <c r="I97" s="250">
        <v>0</v>
      </c>
      <c r="J97" s="251">
        <f>F97-I97</f>
        <v>595690000</v>
      </c>
      <c r="K97" s="66"/>
    </row>
    <row r="98" spans="2:11" ht="30" customHeight="1" x14ac:dyDescent="0.2">
      <c r="B98" s="468" t="s">
        <v>80</v>
      </c>
      <c r="C98" s="468"/>
      <c r="D98" s="468"/>
      <c r="E98" s="468"/>
      <c r="F98" s="468"/>
      <c r="G98" s="468"/>
      <c r="H98" s="468"/>
      <c r="I98" s="468"/>
      <c r="J98" s="468"/>
      <c r="K98" s="55"/>
    </row>
    <row r="99" spans="2:11" ht="16.5" customHeight="1" x14ac:dyDescent="0.2">
      <c r="B99" s="469" t="s">
        <v>72</v>
      </c>
      <c r="C99" s="469"/>
      <c r="D99" s="469"/>
      <c r="E99" s="469"/>
      <c r="F99" s="469"/>
      <c r="G99" s="469"/>
      <c r="H99" s="469"/>
      <c r="I99" s="469"/>
      <c r="J99" s="469"/>
      <c r="K99" s="469"/>
    </row>
    <row r="100" spans="2:11" x14ac:dyDescent="0.2">
      <c r="B100" s="55"/>
      <c r="C100" s="55"/>
      <c r="D100" s="55"/>
      <c r="E100" s="55"/>
      <c r="F100" s="55"/>
      <c r="G100" s="55"/>
      <c r="H100" s="55"/>
      <c r="I100" s="55"/>
      <c r="J100" s="55"/>
      <c r="K100" s="55"/>
    </row>
    <row r="101" spans="2:11" x14ac:dyDescent="0.2">
      <c r="H101" s="455" t="s">
        <v>265</v>
      </c>
      <c r="I101" s="470"/>
      <c r="J101" s="470"/>
    </row>
    <row r="102" spans="2:11" x14ac:dyDescent="0.2">
      <c r="G102" s="64" t="s">
        <v>262</v>
      </c>
      <c r="H102" s="456" t="s">
        <v>187</v>
      </c>
      <c r="I102" s="456"/>
      <c r="J102" s="456"/>
    </row>
    <row r="103" spans="2:11" x14ac:dyDescent="0.2">
      <c r="H103" s="63"/>
      <c r="I103" s="63"/>
      <c r="J103" s="63"/>
    </row>
    <row r="104" spans="2:11" x14ac:dyDescent="0.2">
      <c r="H104" s="63"/>
      <c r="I104" s="63"/>
      <c r="J104" s="63"/>
    </row>
    <row r="105" spans="2:11" x14ac:dyDescent="0.2">
      <c r="H105" s="64"/>
      <c r="I105" s="64"/>
      <c r="J105" s="64"/>
    </row>
    <row r="106" spans="2:11" x14ac:dyDescent="0.2">
      <c r="H106" s="471" t="s">
        <v>185</v>
      </c>
      <c r="I106" s="471"/>
      <c r="J106" s="471"/>
    </row>
    <row r="107" spans="2:11" x14ac:dyDescent="0.2">
      <c r="H107" s="472" t="s">
        <v>186</v>
      </c>
      <c r="I107" s="472"/>
      <c r="J107" s="472"/>
    </row>
    <row r="108" spans="2:11" x14ac:dyDescent="0.2">
      <c r="D108" s="64" t="s">
        <v>17</v>
      </c>
    </row>
    <row r="110" spans="2:11" ht="15" x14ac:dyDescent="0.25">
      <c r="B110" s="473" t="s">
        <v>74</v>
      </c>
      <c r="C110" s="473"/>
      <c r="D110" s="473"/>
      <c r="E110" s="473"/>
      <c r="F110" s="473"/>
      <c r="G110" s="473"/>
      <c r="H110" s="473"/>
      <c r="I110" s="473"/>
      <c r="J110" s="473"/>
    </row>
    <row r="111" spans="2:11" ht="15" x14ac:dyDescent="0.25">
      <c r="B111" s="473" t="s">
        <v>198</v>
      </c>
      <c r="C111" s="473"/>
      <c r="D111" s="473"/>
      <c r="E111" s="473"/>
      <c r="F111" s="473"/>
      <c r="G111" s="473"/>
      <c r="H111" s="473"/>
      <c r="I111" s="473"/>
      <c r="J111" s="473"/>
    </row>
    <row r="112" spans="2:11" ht="15" x14ac:dyDescent="0.25">
      <c r="B112" s="473" t="s">
        <v>59</v>
      </c>
      <c r="C112" s="473"/>
      <c r="D112" s="473"/>
      <c r="E112" s="473"/>
      <c r="F112" s="473"/>
      <c r="G112" s="473"/>
      <c r="H112" s="473"/>
      <c r="I112" s="473"/>
      <c r="J112" s="473"/>
    </row>
    <row r="113" spans="2:11" ht="15" x14ac:dyDescent="0.25">
      <c r="B113" s="473" t="s">
        <v>199</v>
      </c>
      <c r="C113" s="473"/>
      <c r="D113" s="473"/>
      <c r="E113" s="473"/>
      <c r="F113" s="473"/>
      <c r="G113" s="473"/>
      <c r="H113" s="473"/>
      <c r="I113" s="473"/>
      <c r="J113" s="473"/>
    </row>
    <row r="115" spans="2:11" x14ac:dyDescent="0.2">
      <c r="B115" s="474" t="s">
        <v>75</v>
      </c>
      <c r="C115" s="474"/>
      <c r="D115" s="474"/>
      <c r="E115" s="474"/>
      <c r="F115" s="474"/>
      <c r="G115" s="474"/>
      <c r="H115" s="474"/>
      <c r="I115" s="474"/>
      <c r="J115" s="474"/>
      <c r="K115" s="54"/>
    </row>
    <row r="116" spans="2:11" x14ac:dyDescent="0.2">
      <c r="B116" s="474" t="s">
        <v>200</v>
      </c>
      <c r="C116" s="474"/>
      <c r="D116" s="474"/>
      <c r="E116" s="474"/>
      <c r="F116" s="474"/>
      <c r="G116" s="474"/>
      <c r="H116" s="474"/>
      <c r="I116" s="474"/>
      <c r="J116" s="474"/>
      <c r="K116" s="54"/>
    </row>
    <row r="117" spans="2:11" x14ac:dyDescent="0.2">
      <c r="B117" s="453" t="s">
        <v>76</v>
      </c>
      <c r="C117" s="475"/>
      <c r="D117" s="475"/>
      <c r="E117" s="475"/>
      <c r="F117" s="475"/>
      <c r="G117" s="475"/>
      <c r="H117" s="475"/>
      <c r="I117" s="475"/>
      <c r="J117" s="475"/>
      <c r="K117" s="475"/>
    </row>
    <row r="118" spans="2:11" x14ac:dyDescent="0.2">
      <c r="B118" s="476"/>
      <c r="C118" s="477"/>
      <c r="D118" s="477"/>
      <c r="E118" s="477"/>
      <c r="F118" s="477"/>
      <c r="G118" s="477"/>
      <c r="H118" s="477"/>
      <c r="I118" s="477"/>
      <c r="J118" s="477"/>
      <c r="K118" s="477"/>
    </row>
    <row r="119" spans="2:11" ht="15" thickBot="1" x14ac:dyDescent="0.25">
      <c r="B119" s="478" t="s">
        <v>343</v>
      </c>
      <c r="C119" s="479"/>
      <c r="D119" s="479"/>
      <c r="E119" s="479"/>
      <c r="F119" s="479"/>
      <c r="G119" s="479"/>
      <c r="H119" s="479"/>
      <c r="I119" s="479"/>
      <c r="J119" s="479"/>
      <c r="K119" s="479"/>
    </row>
    <row r="120" spans="2:11" ht="51" x14ac:dyDescent="0.2">
      <c r="B120" s="56" t="s">
        <v>62</v>
      </c>
      <c r="C120" s="57" t="s">
        <v>223</v>
      </c>
      <c r="D120" s="299" t="s">
        <v>224</v>
      </c>
      <c r="E120" s="58" t="s">
        <v>63</v>
      </c>
      <c r="F120" s="58" t="s">
        <v>225</v>
      </c>
      <c r="G120" s="58" t="s">
        <v>226</v>
      </c>
      <c r="H120" s="58" t="s">
        <v>227</v>
      </c>
      <c r="I120" s="58" t="s">
        <v>228</v>
      </c>
      <c r="J120" s="65" t="s">
        <v>229</v>
      </c>
      <c r="K120" s="66"/>
    </row>
    <row r="121" spans="2:11" x14ac:dyDescent="0.2">
      <c r="B121" s="261">
        <v>1</v>
      </c>
      <c r="C121" s="260">
        <v>2</v>
      </c>
      <c r="D121" s="260">
        <v>3</v>
      </c>
      <c r="E121" s="260">
        <v>4</v>
      </c>
      <c r="F121" s="260">
        <v>5</v>
      </c>
      <c r="G121" s="260">
        <v>6</v>
      </c>
      <c r="H121" s="260">
        <v>7</v>
      </c>
      <c r="I121" s="262" t="s">
        <v>78</v>
      </c>
      <c r="J121" s="263" t="s">
        <v>79</v>
      </c>
      <c r="K121" s="66"/>
    </row>
    <row r="122" spans="2:11" ht="32.25" customHeight="1" x14ac:dyDescent="0.2">
      <c r="B122" s="255">
        <v>1</v>
      </c>
      <c r="C122" s="287"/>
      <c r="D122" s="256" t="s">
        <v>241</v>
      </c>
      <c r="E122" s="252" t="s">
        <v>230</v>
      </c>
      <c r="F122" s="246">
        <v>109307200</v>
      </c>
      <c r="G122" s="297">
        <v>0</v>
      </c>
      <c r="H122" s="297">
        <v>0</v>
      </c>
      <c r="I122" s="297">
        <v>0</v>
      </c>
      <c r="J122" s="298">
        <f>F122-I122</f>
        <v>109307200</v>
      </c>
      <c r="K122" s="66"/>
    </row>
    <row r="123" spans="2:11" ht="30.75" customHeight="1" x14ac:dyDescent="0.2">
      <c r="B123" s="255"/>
      <c r="C123" s="287" t="s">
        <v>237</v>
      </c>
      <c r="D123" s="256" t="s">
        <v>231</v>
      </c>
      <c r="E123" s="252" t="s">
        <v>230</v>
      </c>
      <c r="F123" s="246">
        <v>5400000</v>
      </c>
      <c r="G123" s="297">
        <v>0</v>
      </c>
      <c r="H123" s="297">
        <v>0</v>
      </c>
      <c r="I123" s="297">
        <v>0</v>
      </c>
      <c r="J123" s="298">
        <f t="shared" ref="J123:J134" si="3">F123-I123</f>
        <v>5400000</v>
      </c>
      <c r="K123" s="66"/>
    </row>
    <row r="124" spans="2:11" ht="31.5" customHeight="1" x14ac:dyDescent="0.2">
      <c r="B124" s="255"/>
      <c r="C124" s="288" t="s">
        <v>238</v>
      </c>
      <c r="D124" s="294" t="s">
        <v>232</v>
      </c>
      <c r="E124" s="252" t="s">
        <v>230</v>
      </c>
      <c r="F124" s="246">
        <v>7800000</v>
      </c>
      <c r="G124" s="297">
        <v>0</v>
      </c>
      <c r="H124" s="297">
        <v>0</v>
      </c>
      <c r="I124" s="297">
        <v>0</v>
      </c>
      <c r="J124" s="298">
        <f t="shared" si="3"/>
        <v>7800000</v>
      </c>
      <c r="K124" s="66"/>
    </row>
    <row r="125" spans="2:11" ht="30" customHeight="1" x14ac:dyDescent="0.2">
      <c r="B125" s="255"/>
      <c r="C125" s="292" t="s">
        <v>260</v>
      </c>
      <c r="D125" s="296" t="s">
        <v>258</v>
      </c>
      <c r="E125" s="293" t="s">
        <v>230</v>
      </c>
      <c r="F125" s="246">
        <v>6769200</v>
      </c>
      <c r="G125" s="297">
        <v>0</v>
      </c>
      <c r="H125" s="297">
        <v>0</v>
      </c>
      <c r="I125" s="297">
        <v>0</v>
      </c>
      <c r="J125" s="298">
        <f t="shared" si="3"/>
        <v>6769200</v>
      </c>
      <c r="K125" s="66"/>
    </row>
    <row r="126" spans="2:11" ht="30" customHeight="1" x14ac:dyDescent="0.2">
      <c r="B126" s="255"/>
      <c r="C126" s="288"/>
      <c r="D126" s="295" t="s">
        <v>259</v>
      </c>
      <c r="E126" s="252" t="s">
        <v>230</v>
      </c>
      <c r="F126" s="246">
        <v>20307600</v>
      </c>
      <c r="G126" s="297">
        <v>0</v>
      </c>
      <c r="H126" s="297">
        <v>0</v>
      </c>
      <c r="I126" s="297">
        <v>0</v>
      </c>
      <c r="J126" s="298">
        <f t="shared" si="3"/>
        <v>20307600</v>
      </c>
      <c r="K126" s="66"/>
    </row>
    <row r="127" spans="2:11" ht="30.75" customHeight="1" x14ac:dyDescent="0.2">
      <c r="B127" s="255">
        <v>2</v>
      </c>
      <c r="C127" s="287" t="s">
        <v>237</v>
      </c>
      <c r="D127" s="256" t="s">
        <v>231</v>
      </c>
      <c r="E127" s="252" t="s">
        <v>233</v>
      </c>
      <c r="F127" s="246">
        <v>91600000</v>
      </c>
      <c r="G127" s="297">
        <v>0</v>
      </c>
      <c r="H127" s="297">
        <v>0</v>
      </c>
      <c r="I127" s="297">
        <v>0</v>
      </c>
      <c r="J127" s="298">
        <f t="shared" si="3"/>
        <v>91600000</v>
      </c>
      <c r="K127" s="66"/>
    </row>
    <row r="128" spans="2:11" ht="31.5" customHeight="1" x14ac:dyDescent="0.2">
      <c r="B128" s="255"/>
      <c r="C128" s="288" t="s">
        <v>238</v>
      </c>
      <c r="D128" s="256" t="s">
        <v>232</v>
      </c>
      <c r="E128" s="252" t="s">
        <v>233</v>
      </c>
      <c r="F128" s="246">
        <v>34704000</v>
      </c>
      <c r="G128" s="297">
        <v>0</v>
      </c>
      <c r="H128" s="297">
        <v>0</v>
      </c>
      <c r="I128" s="297">
        <v>0</v>
      </c>
      <c r="J128" s="298">
        <f t="shared" si="3"/>
        <v>34704000</v>
      </c>
      <c r="K128" s="66"/>
    </row>
    <row r="129" spans="2:11" ht="31.5" customHeight="1" x14ac:dyDescent="0.2">
      <c r="B129" s="255">
        <v>3</v>
      </c>
      <c r="C129" s="287" t="s">
        <v>237</v>
      </c>
      <c r="D129" s="256" t="s">
        <v>231</v>
      </c>
      <c r="E129" s="252" t="s">
        <v>234</v>
      </c>
      <c r="F129" s="246">
        <v>220330000</v>
      </c>
      <c r="G129" s="297">
        <v>0</v>
      </c>
      <c r="H129" s="297">
        <v>0</v>
      </c>
      <c r="I129" s="297">
        <v>0</v>
      </c>
      <c r="J129" s="298">
        <f t="shared" si="3"/>
        <v>220330000</v>
      </c>
      <c r="K129" s="66"/>
    </row>
    <row r="130" spans="2:11" ht="32.25" customHeight="1" x14ac:dyDescent="0.2">
      <c r="B130" s="255"/>
      <c r="C130" s="288" t="s">
        <v>238</v>
      </c>
      <c r="D130" s="256" t="s">
        <v>232</v>
      </c>
      <c r="E130" s="252" t="s">
        <v>234</v>
      </c>
      <c r="F130" s="246">
        <v>9672000</v>
      </c>
      <c r="G130" s="297">
        <v>0</v>
      </c>
      <c r="H130" s="297">
        <v>0</v>
      </c>
      <c r="I130" s="297">
        <v>0</v>
      </c>
      <c r="J130" s="298">
        <f t="shared" si="3"/>
        <v>9672000</v>
      </c>
      <c r="K130" s="66"/>
    </row>
    <row r="131" spans="2:11" ht="23.25" customHeight="1" x14ac:dyDescent="0.2">
      <c r="B131" s="255">
        <v>4</v>
      </c>
      <c r="C131" s="287" t="s">
        <v>239</v>
      </c>
      <c r="D131" s="252" t="s">
        <v>261</v>
      </c>
      <c r="E131" s="252" t="s">
        <v>235</v>
      </c>
      <c r="F131" s="246">
        <v>59000000</v>
      </c>
      <c r="G131" s="297">
        <v>0</v>
      </c>
      <c r="H131" s="297">
        <v>0</v>
      </c>
      <c r="I131" s="297">
        <v>0</v>
      </c>
      <c r="J131" s="298">
        <f t="shared" si="3"/>
        <v>59000000</v>
      </c>
      <c r="K131" s="66"/>
    </row>
    <row r="132" spans="2:11" ht="24" customHeight="1" x14ac:dyDescent="0.2">
      <c r="B132" s="255">
        <v>5</v>
      </c>
      <c r="C132" s="288" t="s">
        <v>238</v>
      </c>
      <c r="D132" s="256" t="s">
        <v>232</v>
      </c>
      <c r="E132" s="252" t="s">
        <v>236</v>
      </c>
      <c r="F132" s="246">
        <v>15600000</v>
      </c>
      <c r="G132" s="297">
        <v>0</v>
      </c>
      <c r="H132" s="297">
        <v>0</v>
      </c>
      <c r="I132" s="297">
        <v>0</v>
      </c>
      <c r="J132" s="298">
        <f t="shared" si="3"/>
        <v>15600000</v>
      </c>
      <c r="K132" s="66"/>
    </row>
    <row r="133" spans="2:11" ht="26.25" customHeight="1" x14ac:dyDescent="0.2">
      <c r="B133" s="255"/>
      <c r="C133" s="287" t="s">
        <v>237</v>
      </c>
      <c r="D133" s="256" t="s">
        <v>231</v>
      </c>
      <c r="E133" s="252" t="s">
        <v>236</v>
      </c>
      <c r="F133" s="246">
        <v>3200000</v>
      </c>
      <c r="G133" s="297">
        <v>0</v>
      </c>
      <c r="H133" s="297">
        <v>0</v>
      </c>
      <c r="I133" s="297">
        <v>0</v>
      </c>
      <c r="J133" s="298">
        <f t="shared" si="3"/>
        <v>3200000</v>
      </c>
      <c r="K133" s="66"/>
    </row>
    <row r="134" spans="2:11" ht="23.25" customHeight="1" x14ac:dyDescent="0.2">
      <c r="B134" s="244"/>
      <c r="C134" s="258"/>
      <c r="D134" s="245" t="s">
        <v>240</v>
      </c>
      <c r="E134" s="252" t="s">
        <v>236</v>
      </c>
      <c r="F134" s="246">
        <v>12000000</v>
      </c>
      <c r="G134" s="297">
        <v>0</v>
      </c>
      <c r="H134" s="297">
        <v>0</v>
      </c>
      <c r="I134" s="297">
        <v>0</v>
      </c>
      <c r="J134" s="298">
        <f t="shared" si="3"/>
        <v>12000000</v>
      </c>
      <c r="K134" s="66"/>
    </row>
    <row r="135" spans="2:11" ht="25.5" customHeight="1" thickBot="1" x14ac:dyDescent="0.25">
      <c r="B135" s="62"/>
      <c r="C135" s="465" t="s">
        <v>48</v>
      </c>
      <c r="D135" s="466"/>
      <c r="E135" s="467"/>
      <c r="F135" s="249">
        <f>SUM(F122:F134)</f>
        <v>595690000</v>
      </c>
      <c r="G135" s="250">
        <v>0</v>
      </c>
      <c r="H135" s="250">
        <v>0</v>
      </c>
      <c r="I135" s="250">
        <v>0</v>
      </c>
      <c r="J135" s="251">
        <f>F135-I135</f>
        <v>595690000</v>
      </c>
      <c r="K135" s="66"/>
    </row>
    <row r="136" spans="2:11" ht="33" customHeight="1" x14ac:dyDescent="0.2">
      <c r="B136" s="468" t="s">
        <v>80</v>
      </c>
      <c r="C136" s="468"/>
      <c r="D136" s="468"/>
      <c r="E136" s="468"/>
      <c r="F136" s="468"/>
      <c r="G136" s="468"/>
      <c r="H136" s="468"/>
      <c r="I136" s="468"/>
      <c r="J136" s="468"/>
      <c r="K136" s="55"/>
    </row>
    <row r="137" spans="2:11" ht="15" customHeight="1" x14ac:dyDescent="0.2">
      <c r="B137" s="469" t="s">
        <v>72</v>
      </c>
      <c r="C137" s="469"/>
      <c r="D137" s="469"/>
      <c r="E137" s="469"/>
      <c r="F137" s="469"/>
      <c r="G137" s="469"/>
      <c r="H137" s="469"/>
      <c r="I137" s="469"/>
      <c r="J137" s="469"/>
      <c r="K137" s="469"/>
    </row>
    <row r="138" spans="2:11" x14ac:dyDescent="0.2">
      <c r="B138" s="55"/>
      <c r="C138" s="55"/>
      <c r="D138" s="55"/>
      <c r="E138" s="55"/>
      <c r="F138" s="55"/>
      <c r="G138" s="55"/>
      <c r="H138" s="55"/>
      <c r="I138" s="55"/>
      <c r="J138" s="55"/>
      <c r="K138" s="55"/>
    </row>
    <row r="139" spans="2:11" x14ac:dyDescent="0.2">
      <c r="H139" s="455" t="s">
        <v>277</v>
      </c>
      <c r="I139" s="470"/>
      <c r="J139" s="470"/>
    </row>
    <row r="140" spans="2:11" x14ac:dyDescent="0.2">
      <c r="G140" s="64" t="s">
        <v>262</v>
      </c>
      <c r="H140" s="456" t="s">
        <v>187</v>
      </c>
      <c r="I140" s="456"/>
      <c r="J140" s="456"/>
    </row>
    <row r="141" spans="2:11" x14ac:dyDescent="0.2">
      <c r="H141" s="63"/>
      <c r="I141" s="63"/>
      <c r="J141" s="63"/>
    </row>
    <row r="142" spans="2:11" x14ac:dyDescent="0.2">
      <c r="H142" s="63"/>
      <c r="I142" s="63"/>
      <c r="J142" s="63"/>
    </row>
    <row r="143" spans="2:11" x14ac:dyDescent="0.2">
      <c r="H143" s="64"/>
      <c r="I143" s="64"/>
      <c r="J143" s="64"/>
    </row>
    <row r="144" spans="2:11" x14ac:dyDescent="0.2">
      <c r="H144" s="471" t="s">
        <v>185</v>
      </c>
      <c r="I144" s="471"/>
      <c r="J144" s="471"/>
    </row>
    <row r="145" spans="2:11" x14ac:dyDescent="0.2">
      <c r="H145" s="472" t="s">
        <v>186</v>
      </c>
      <c r="I145" s="472"/>
      <c r="J145" s="472"/>
    </row>
    <row r="146" spans="2:11" x14ac:dyDescent="0.2">
      <c r="D146" s="64" t="s">
        <v>17</v>
      </c>
    </row>
    <row r="147" spans="2:11" ht="15" x14ac:dyDescent="0.25">
      <c r="B147" s="473" t="s">
        <v>74</v>
      </c>
      <c r="C147" s="473"/>
      <c r="D147" s="473"/>
      <c r="E147" s="473"/>
      <c r="F147" s="473"/>
      <c r="G147" s="473"/>
      <c r="H147" s="473"/>
      <c r="I147" s="473"/>
      <c r="J147" s="473"/>
    </row>
    <row r="148" spans="2:11" ht="15" x14ac:dyDescent="0.25">
      <c r="B148" s="473" t="s">
        <v>198</v>
      </c>
      <c r="C148" s="473"/>
      <c r="D148" s="473"/>
      <c r="E148" s="473"/>
      <c r="F148" s="473"/>
      <c r="G148" s="473"/>
      <c r="H148" s="473"/>
      <c r="I148" s="473"/>
      <c r="J148" s="473"/>
    </row>
    <row r="149" spans="2:11" ht="15" x14ac:dyDescent="0.25">
      <c r="B149" s="473" t="s">
        <v>59</v>
      </c>
      <c r="C149" s="473"/>
      <c r="D149" s="473"/>
      <c r="E149" s="473"/>
      <c r="F149" s="473"/>
      <c r="G149" s="473"/>
      <c r="H149" s="473"/>
      <c r="I149" s="473"/>
      <c r="J149" s="473"/>
    </row>
    <row r="150" spans="2:11" ht="15" x14ac:dyDescent="0.25">
      <c r="B150" s="473" t="s">
        <v>199</v>
      </c>
      <c r="C150" s="473"/>
      <c r="D150" s="473"/>
      <c r="E150" s="473"/>
      <c r="F150" s="473"/>
      <c r="G150" s="473"/>
      <c r="H150" s="473"/>
      <c r="I150" s="473"/>
      <c r="J150" s="473"/>
    </row>
    <row r="152" spans="2:11" x14ac:dyDescent="0.2">
      <c r="B152" s="474" t="s">
        <v>75</v>
      </c>
      <c r="C152" s="474"/>
      <c r="D152" s="474"/>
      <c r="E152" s="474"/>
      <c r="F152" s="474"/>
      <c r="G152" s="474"/>
      <c r="H152" s="474"/>
      <c r="I152" s="474"/>
      <c r="J152" s="474"/>
      <c r="K152" s="54"/>
    </row>
    <row r="153" spans="2:11" x14ac:dyDescent="0.2">
      <c r="B153" s="474" t="s">
        <v>200</v>
      </c>
      <c r="C153" s="474"/>
      <c r="D153" s="474"/>
      <c r="E153" s="474"/>
      <c r="F153" s="474"/>
      <c r="G153" s="474"/>
      <c r="H153" s="474"/>
      <c r="I153" s="474"/>
      <c r="J153" s="474"/>
      <c r="K153" s="54"/>
    </row>
    <row r="154" spans="2:11" x14ac:dyDescent="0.2">
      <c r="B154" s="453" t="s">
        <v>76</v>
      </c>
      <c r="C154" s="475"/>
      <c r="D154" s="475"/>
      <c r="E154" s="475"/>
      <c r="F154" s="475"/>
      <c r="G154" s="475"/>
      <c r="H154" s="475"/>
      <c r="I154" s="475"/>
      <c r="J154" s="475"/>
      <c r="K154" s="475"/>
    </row>
    <row r="155" spans="2:11" x14ac:dyDescent="0.2">
      <c r="B155" s="476"/>
      <c r="C155" s="477"/>
      <c r="D155" s="477"/>
      <c r="E155" s="477"/>
      <c r="F155" s="477"/>
      <c r="G155" s="477"/>
      <c r="H155" s="477"/>
      <c r="I155" s="477"/>
      <c r="J155" s="477"/>
      <c r="K155" s="477"/>
    </row>
    <row r="156" spans="2:11" ht="15" thickBot="1" x14ac:dyDescent="0.25">
      <c r="B156" s="478" t="s">
        <v>342</v>
      </c>
      <c r="C156" s="479"/>
      <c r="D156" s="479"/>
      <c r="E156" s="479"/>
      <c r="F156" s="479"/>
      <c r="G156" s="479"/>
      <c r="H156" s="479"/>
      <c r="I156" s="479"/>
      <c r="J156" s="479"/>
      <c r="K156" s="479"/>
    </row>
    <row r="157" spans="2:11" ht="51" x14ac:dyDescent="0.2">
      <c r="B157" s="56" t="s">
        <v>62</v>
      </c>
      <c r="C157" s="57" t="s">
        <v>223</v>
      </c>
      <c r="D157" s="299" t="s">
        <v>224</v>
      </c>
      <c r="E157" s="58" t="s">
        <v>63</v>
      </c>
      <c r="F157" s="58" t="s">
        <v>225</v>
      </c>
      <c r="G157" s="58" t="s">
        <v>226</v>
      </c>
      <c r="H157" s="58" t="s">
        <v>227</v>
      </c>
      <c r="I157" s="58" t="s">
        <v>228</v>
      </c>
      <c r="J157" s="65" t="s">
        <v>229</v>
      </c>
      <c r="K157" s="66"/>
    </row>
    <row r="158" spans="2:11" ht="19.5" customHeight="1" x14ac:dyDescent="0.2">
      <c r="B158" s="261">
        <v>1</v>
      </c>
      <c r="C158" s="260">
        <v>2</v>
      </c>
      <c r="D158" s="260">
        <v>3</v>
      </c>
      <c r="E158" s="260">
        <v>4</v>
      </c>
      <c r="F158" s="260">
        <v>5</v>
      </c>
      <c r="G158" s="260">
        <v>6</v>
      </c>
      <c r="H158" s="260">
        <v>7</v>
      </c>
      <c r="I158" s="262" t="s">
        <v>78</v>
      </c>
      <c r="J158" s="263" t="s">
        <v>79</v>
      </c>
      <c r="K158" s="66"/>
    </row>
    <row r="159" spans="2:11" ht="28.5" x14ac:dyDescent="0.2">
      <c r="B159" s="255">
        <v>1</v>
      </c>
      <c r="C159" s="287" t="s">
        <v>367</v>
      </c>
      <c r="D159" s="256" t="s">
        <v>241</v>
      </c>
      <c r="E159" s="252" t="s">
        <v>230</v>
      </c>
      <c r="F159" s="246">
        <v>109307200</v>
      </c>
      <c r="G159" s="297">
        <v>0</v>
      </c>
      <c r="H159" s="297">
        <v>0</v>
      </c>
      <c r="I159" s="297">
        <v>0</v>
      </c>
      <c r="J159" s="298">
        <f>F159-I159</f>
        <v>109307200</v>
      </c>
      <c r="K159" s="66"/>
    </row>
    <row r="160" spans="2:11" ht="28.5" x14ac:dyDescent="0.2">
      <c r="B160" s="255"/>
      <c r="C160" s="287" t="s">
        <v>237</v>
      </c>
      <c r="D160" s="256" t="s">
        <v>231</v>
      </c>
      <c r="E160" s="252" t="s">
        <v>230</v>
      </c>
      <c r="F160" s="246">
        <v>5400000</v>
      </c>
      <c r="G160" s="297">
        <v>0</v>
      </c>
      <c r="H160" s="297">
        <v>0</v>
      </c>
      <c r="I160" s="297">
        <v>0</v>
      </c>
      <c r="J160" s="298">
        <f t="shared" ref="J160:J171" si="4">F160-I160</f>
        <v>5400000</v>
      </c>
      <c r="K160" s="66"/>
    </row>
    <row r="161" spans="2:11" ht="28.5" x14ac:dyDescent="0.2">
      <c r="B161" s="255"/>
      <c r="C161" s="288" t="s">
        <v>238</v>
      </c>
      <c r="D161" s="294" t="s">
        <v>232</v>
      </c>
      <c r="E161" s="252" t="s">
        <v>230</v>
      </c>
      <c r="F161" s="246">
        <v>7800000</v>
      </c>
      <c r="G161" s="297">
        <v>0</v>
      </c>
      <c r="H161" s="297">
        <v>0</v>
      </c>
      <c r="I161" s="297">
        <v>0</v>
      </c>
      <c r="J161" s="298">
        <f t="shared" si="4"/>
        <v>7800000</v>
      </c>
      <c r="K161" s="66"/>
    </row>
    <row r="162" spans="2:11" ht="28.5" x14ac:dyDescent="0.2">
      <c r="B162" s="255"/>
      <c r="C162" s="292" t="s">
        <v>260</v>
      </c>
      <c r="D162" s="296" t="s">
        <v>258</v>
      </c>
      <c r="E162" s="293" t="s">
        <v>230</v>
      </c>
      <c r="F162" s="246">
        <v>6769200</v>
      </c>
      <c r="G162" s="297">
        <v>0</v>
      </c>
      <c r="H162" s="297">
        <v>0</v>
      </c>
      <c r="I162" s="297">
        <v>0</v>
      </c>
      <c r="J162" s="298">
        <f t="shared" si="4"/>
        <v>6769200</v>
      </c>
      <c r="K162" s="66"/>
    </row>
    <row r="163" spans="2:11" ht="28.5" x14ac:dyDescent="0.2">
      <c r="B163" s="255"/>
      <c r="C163" s="287" t="s">
        <v>368</v>
      </c>
      <c r="D163" s="295" t="s">
        <v>259</v>
      </c>
      <c r="E163" s="252" t="s">
        <v>230</v>
      </c>
      <c r="F163" s="246">
        <v>20307600</v>
      </c>
      <c r="G163" s="297">
        <v>0</v>
      </c>
      <c r="H163" s="297">
        <v>0</v>
      </c>
      <c r="I163" s="297">
        <v>0</v>
      </c>
      <c r="J163" s="298">
        <f t="shared" si="4"/>
        <v>20307600</v>
      </c>
      <c r="K163" s="66"/>
    </row>
    <row r="164" spans="2:11" ht="28.5" x14ac:dyDescent="0.2">
      <c r="B164" s="255">
        <v>2</v>
      </c>
      <c r="C164" s="287" t="s">
        <v>237</v>
      </c>
      <c r="D164" s="256" t="s">
        <v>231</v>
      </c>
      <c r="E164" s="252" t="s">
        <v>233</v>
      </c>
      <c r="F164" s="246">
        <v>91600000</v>
      </c>
      <c r="G164" s="297">
        <v>0</v>
      </c>
      <c r="H164" s="297">
        <v>9750000</v>
      </c>
      <c r="I164" s="297">
        <v>9750000</v>
      </c>
      <c r="J164" s="298">
        <f t="shared" si="4"/>
        <v>81850000</v>
      </c>
      <c r="K164" s="66"/>
    </row>
    <row r="165" spans="2:11" ht="28.5" x14ac:dyDescent="0.2">
      <c r="B165" s="255"/>
      <c r="C165" s="288" t="s">
        <v>238</v>
      </c>
      <c r="D165" s="256" t="s">
        <v>232</v>
      </c>
      <c r="E165" s="252" t="s">
        <v>233</v>
      </c>
      <c r="F165" s="246">
        <v>34704000</v>
      </c>
      <c r="G165" s="297">
        <v>0</v>
      </c>
      <c r="H165" s="297">
        <v>6048000</v>
      </c>
      <c r="I165" s="297">
        <v>6048000</v>
      </c>
      <c r="J165" s="298">
        <f t="shared" si="4"/>
        <v>28656000</v>
      </c>
      <c r="K165" s="66"/>
    </row>
    <row r="166" spans="2:11" ht="28.5" x14ac:dyDescent="0.2">
      <c r="B166" s="255">
        <v>3</v>
      </c>
      <c r="C166" s="287" t="s">
        <v>237</v>
      </c>
      <c r="D166" s="256" t="s">
        <v>231</v>
      </c>
      <c r="E166" s="252" t="s">
        <v>234</v>
      </c>
      <c r="F166" s="246">
        <v>220330000</v>
      </c>
      <c r="G166" s="297">
        <v>0</v>
      </c>
      <c r="H166" s="297">
        <v>28575000</v>
      </c>
      <c r="I166" s="297">
        <v>28575000</v>
      </c>
      <c r="J166" s="298">
        <f t="shared" si="4"/>
        <v>191755000</v>
      </c>
      <c r="K166" s="66"/>
    </row>
    <row r="167" spans="2:11" ht="28.5" x14ac:dyDescent="0.2">
      <c r="B167" s="255"/>
      <c r="C167" s="288" t="s">
        <v>238</v>
      </c>
      <c r="D167" s="256" t="s">
        <v>232</v>
      </c>
      <c r="E167" s="252" t="s">
        <v>234</v>
      </c>
      <c r="F167" s="246">
        <v>9672000</v>
      </c>
      <c r="G167" s="297">
        <v>0</v>
      </c>
      <c r="H167" s="297">
        <v>0</v>
      </c>
      <c r="I167" s="297">
        <v>0</v>
      </c>
      <c r="J167" s="298">
        <f t="shared" si="4"/>
        <v>9672000</v>
      </c>
      <c r="K167" s="66"/>
    </row>
    <row r="168" spans="2:11" ht="20.25" customHeight="1" x14ac:dyDescent="0.2">
      <c r="B168" s="255">
        <v>4</v>
      </c>
      <c r="C168" s="287" t="s">
        <v>239</v>
      </c>
      <c r="D168" s="252" t="s">
        <v>261</v>
      </c>
      <c r="E168" s="252" t="s">
        <v>235</v>
      </c>
      <c r="F168" s="246">
        <v>59000000</v>
      </c>
      <c r="G168" s="297">
        <v>0</v>
      </c>
      <c r="H168" s="297">
        <v>0</v>
      </c>
      <c r="I168" s="297">
        <v>0</v>
      </c>
      <c r="J168" s="298">
        <f t="shared" si="4"/>
        <v>59000000</v>
      </c>
      <c r="K168" s="66"/>
    </row>
    <row r="169" spans="2:11" ht="19.5" customHeight="1" x14ac:dyDescent="0.2">
      <c r="B169" s="255">
        <v>5</v>
      </c>
      <c r="C169" s="288" t="s">
        <v>238</v>
      </c>
      <c r="D169" s="256" t="s">
        <v>232</v>
      </c>
      <c r="E169" s="252" t="s">
        <v>236</v>
      </c>
      <c r="F169" s="246">
        <v>15600000</v>
      </c>
      <c r="G169" s="297">
        <v>0</v>
      </c>
      <c r="H169" s="297">
        <v>4320000</v>
      </c>
      <c r="I169" s="297">
        <v>4320000</v>
      </c>
      <c r="J169" s="298">
        <f t="shared" si="4"/>
        <v>11280000</v>
      </c>
      <c r="K169" s="66"/>
    </row>
    <row r="170" spans="2:11" ht="18.75" customHeight="1" x14ac:dyDescent="0.2">
      <c r="B170" s="255"/>
      <c r="C170" s="287" t="s">
        <v>237</v>
      </c>
      <c r="D170" s="256" t="s">
        <v>231</v>
      </c>
      <c r="E170" s="252" t="s">
        <v>236</v>
      </c>
      <c r="F170" s="246">
        <v>3200000</v>
      </c>
      <c r="G170" s="297">
        <v>0</v>
      </c>
      <c r="H170" s="297">
        <v>0</v>
      </c>
      <c r="I170" s="297">
        <v>0</v>
      </c>
      <c r="J170" s="298">
        <f t="shared" si="4"/>
        <v>3200000</v>
      </c>
      <c r="K170" s="66"/>
    </row>
    <row r="171" spans="2:11" ht="21" customHeight="1" x14ac:dyDescent="0.2">
      <c r="B171" s="244"/>
      <c r="C171" s="258"/>
      <c r="D171" s="245" t="s">
        <v>240</v>
      </c>
      <c r="E171" s="252" t="s">
        <v>236</v>
      </c>
      <c r="F171" s="246">
        <v>12000000</v>
      </c>
      <c r="G171" s="297">
        <v>0</v>
      </c>
      <c r="H171" s="297">
        <v>0</v>
      </c>
      <c r="I171" s="297">
        <v>0</v>
      </c>
      <c r="J171" s="298">
        <f t="shared" si="4"/>
        <v>12000000</v>
      </c>
      <c r="K171" s="66"/>
    </row>
    <row r="172" spans="2:11" ht="26.25" customHeight="1" thickBot="1" x14ac:dyDescent="0.25">
      <c r="B172" s="62"/>
      <c r="C172" s="465" t="s">
        <v>48</v>
      </c>
      <c r="D172" s="466"/>
      <c r="E172" s="467"/>
      <c r="F172" s="249">
        <f>SUM(F159:F171)</f>
        <v>595690000</v>
      </c>
      <c r="G172" s="250">
        <v>0</v>
      </c>
      <c r="H172" s="250">
        <f>SUM(H159:H171)</f>
        <v>48693000</v>
      </c>
      <c r="I172" s="250">
        <f>SUM(I159:I171)</f>
        <v>48693000</v>
      </c>
      <c r="J172" s="251">
        <f>F172-I172</f>
        <v>546997000</v>
      </c>
      <c r="K172" s="66"/>
    </row>
    <row r="173" spans="2:11" ht="33.75" customHeight="1" x14ac:dyDescent="0.2">
      <c r="B173" s="468" t="s">
        <v>80</v>
      </c>
      <c r="C173" s="468"/>
      <c r="D173" s="468"/>
      <c r="E173" s="468"/>
      <c r="F173" s="468"/>
      <c r="G173" s="468"/>
      <c r="H173" s="468"/>
      <c r="I173" s="468"/>
      <c r="J173" s="468"/>
      <c r="K173" s="55"/>
    </row>
    <row r="174" spans="2:11" x14ac:dyDescent="0.2">
      <c r="B174" s="469" t="s">
        <v>72</v>
      </c>
      <c r="C174" s="469"/>
      <c r="D174" s="469"/>
      <c r="E174" s="469"/>
      <c r="F174" s="469"/>
      <c r="G174" s="469"/>
      <c r="H174" s="469"/>
      <c r="I174" s="469"/>
      <c r="J174" s="469"/>
      <c r="K174" s="469"/>
    </row>
    <row r="175" spans="2:11" x14ac:dyDescent="0.2">
      <c r="B175" s="55"/>
      <c r="C175" s="55"/>
      <c r="D175" s="55"/>
      <c r="E175" s="55"/>
      <c r="F175" s="55"/>
      <c r="G175" s="55"/>
      <c r="H175" s="55"/>
      <c r="I175" s="55"/>
      <c r="J175" s="55"/>
      <c r="K175" s="55"/>
    </row>
    <row r="176" spans="2:11" x14ac:dyDescent="0.2">
      <c r="H176" s="455" t="s">
        <v>321</v>
      </c>
      <c r="I176" s="470"/>
      <c r="J176" s="470"/>
    </row>
    <row r="177" spans="2:11" x14ac:dyDescent="0.2">
      <c r="G177" s="64" t="s">
        <v>262</v>
      </c>
      <c r="H177" s="456" t="s">
        <v>187</v>
      </c>
      <c r="I177" s="456"/>
      <c r="J177" s="456"/>
    </row>
    <row r="178" spans="2:11" x14ac:dyDescent="0.2">
      <c r="H178" s="63"/>
      <c r="I178" s="63"/>
      <c r="J178" s="63"/>
    </row>
    <row r="179" spans="2:11" x14ac:dyDescent="0.2">
      <c r="H179" s="63"/>
      <c r="I179" s="63"/>
      <c r="J179" s="63"/>
    </row>
    <row r="180" spans="2:11" x14ac:dyDescent="0.2">
      <c r="H180" s="64"/>
      <c r="I180" s="64"/>
      <c r="J180" s="64"/>
    </row>
    <row r="181" spans="2:11" x14ac:dyDescent="0.2">
      <c r="H181" s="471" t="s">
        <v>185</v>
      </c>
      <c r="I181" s="471"/>
      <c r="J181" s="471"/>
    </row>
    <row r="182" spans="2:11" x14ac:dyDescent="0.2">
      <c r="H182" s="472" t="s">
        <v>186</v>
      </c>
      <c r="I182" s="472"/>
      <c r="J182" s="472"/>
    </row>
    <row r="183" spans="2:11" x14ac:dyDescent="0.2">
      <c r="D183" s="64" t="s">
        <v>17</v>
      </c>
    </row>
    <row r="187" spans="2:11" ht="15" x14ac:dyDescent="0.25">
      <c r="B187" s="473" t="s">
        <v>74</v>
      </c>
      <c r="C187" s="473"/>
      <c r="D187" s="473"/>
      <c r="E187" s="473"/>
      <c r="F187" s="473"/>
      <c r="G187" s="473"/>
      <c r="H187" s="473"/>
      <c r="I187" s="473"/>
      <c r="J187" s="473"/>
    </row>
    <row r="188" spans="2:11" ht="15" x14ac:dyDescent="0.25">
      <c r="B188" s="473" t="s">
        <v>198</v>
      </c>
      <c r="C188" s="473"/>
      <c r="D188" s="473"/>
      <c r="E188" s="473"/>
      <c r="F188" s="473"/>
      <c r="G188" s="473"/>
      <c r="H188" s="473"/>
      <c r="I188" s="473"/>
      <c r="J188" s="473"/>
    </row>
    <row r="189" spans="2:11" ht="15" x14ac:dyDescent="0.25">
      <c r="B189" s="473" t="s">
        <v>59</v>
      </c>
      <c r="C189" s="473"/>
      <c r="D189" s="473"/>
      <c r="E189" s="473"/>
      <c r="F189" s="473"/>
      <c r="G189" s="473"/>
      <c r="H189" s="473"/>
      <c r="I189" s="473"/>
      <c r="J189" s="473"/>
    </row>
    <row r="190" spans="2:11" ht="15" x14ac:dyDescent="0.25">
      <c r="B190" s="473" t="s">
        <v>199</v>
      </c>
      <c r="C190" s="473"/>
      <c r="D190" s="473"/>
      <c r="E190" s="473"/>
      <c r="F190" s="473"/>
      <c r="G190" s="473"/>
      <c r="H190" s="473"/>
      <c r="I190" s="473"/>
      <c r="J190" s="473"/>
    </row>
    <row r="192" spans="2:11" x14ac:dyDescent="0.2">
      <c r="B192" s="474" t="s">
        <v>75</v>
      </c>
      <c r="C192" s="474"/>
      <c r="D192" s="474"/>
      <c r="E192" s="474"/>
      <c r="F192" s="474"/>
      <c r="G192" s="474"/>
      <c r="H192" s="474"/>
      <c r="I192" s="474"/>
      <c r="J192" s="474"/>
      <c r="K192" s="54"/>
    </row>
    <row r="193" spans="2:11" x14ac:dyDescent="0.2">
      <c r="B193" s="474" t="s">
        <v>200</v>
      </c>
      <c r="C193" s="474"/>
      <c r="D193" s="474"/>
      <c r="E193" s="474"/>
      <c r="F193" s="474"/>
      <c r="G193" s="474"/>
      <c r="H193" s="474"/>
      <c r="I193" s="474"/>
      <c r="J193" s="474"/>
      <c r="K193" s="54"/>
    </row>
    <row r="194" spans="2:11" x14ac:dyDescent="0.2">
      <c r="B194" s="453" t="s">
        <v>76</v>
      </c>
      <c r="C194" s="475"/>
      <c r="D194" s="475"/>
      <c r="E194" s="475"/>
      <c r="F194" s="475"/>
      <c r="G194" s="475"/>
      <c r="H194" s="475"/>
      <c r="I194" s="475"/>
      <c r="J194" s="475"/>
      <c r="K194" s="475"/>
    </row>
    <row r="195" spans="2:11" x14ac:dyDescent="0.2">
      <c r="B195" s="476"/>
      <c r="C195" s="477"/>
      <c r="D195" s="477"/>
      <c r="E195" s="477"/>
      <c r="F195" s="477"/>
      <c r="G195" s="477"/>
      <c r="H195" s="477"/>
      <c r="I195" s="477"/>
      <c r="J195" s="477"/>
      <c r="K195" s="477"/>
    </row>
    <row r="196" spans="2:11" ht="15" thickBot="1" x14ac:dyDescent="0.25">
      <c r="B196" s="478" t="s">
        <v>366</v>
      </c>
      <c r="C196" s="479"/>
      <c r="D196" s="479"/>
      <c r="E196" s="479"/>
      <c r="F196" s="479"/>
      <c r="G196" s="479"/>
      <c r="H196" s="479"/>
      <c r="I196" s="479"/>
      <c r="J196" s="479"/>
      <c r="K196" s="479"/>
    </row>
    <row r="197" spans="2:11" ht="51" x14ac:dyDescent="0.2">
      <c r="B197" s="56" t="s">
        <v>62</v>
      </c>
      <c r="C197" s="57" t="s">
        <v>223</v>
      </c>
      <c r="D197" s="299" t="s">
        <v>224</v>
      </c>
      <c r="E197" s="58" t="s">
        <v>63</v>
      </c>
      <c r="F197" s="58" t="s">
        <v>225</v>
      </c>
      <c r="G197" s="58" t="s">
        <v>226</v>
      </c>
      <c r="H197" s="58" t="s">
        <v>227</v>
      </c>
      <c r="I197" s="58" t="s">
        <v>228</v>
      </c>
      <c r="J197" s="65" t="s">
        <v>229</v>
      </c>
      <c r="K197" s="66"/>
    </row>
    <row r="198" spans="2:11" ht="20.25" customHeight="1" x14ac:dyDescent="0.2">
      <c r="B198" s="261">
        <v>1</v>
      </c>
      <c r="C198" s="260">
        <v>2</v>
      </c>
      <c r="D198" s="260">
        <v>3</v>
      </c>
      <c r="E198" s="260">
        <v>4</v>
      </c>
      <c r="F198" s="260">
        <v>5</v>
      </c>
      <c r="G198" s="260">
        <v>6</v>
      </c>
      <c r="H198" s="260">
        <v>7</v>
      </c>
      <c r="I198" s="262" t="s">
        <v>78</v>
      </c>
      <c r="J198" s="263" t="s">
        <v>79</v>
      </c>
      <c r="K198" s="66"/>
    </row>
    <row r="199" spans="2:11" ht="28.5" x14ac:dyDescent="0.2">
      <c r="B199" s="255">
        <v>1</v>
      </c>
      <c r="C199" s="287"/>
      <c r="D199" s="256" t="s">
        <v>241</v>
      </c>
      <c r="E199" s="252" t="s">
        <v>230</v>
      </c>
      <c r="F199" s="246">
        <v>109307200</v>
      </c>
      <c r="G199" s="297">
        <v>0</v>
      </c>
      <c r="H199" s="297">
        <v>1000000</v>
      </c>
      <c r="I199" s="297">
        <f>G199+H199</f>
        <v>1000000</v>
      </c>
      <c r="J199" s="298">
        <f>F199-I199</f>
        <v>108307200</v>
      </c>
      <c r="K199" s="66"/>
    </row>
    <row r="200" spans="2:11" ht="28.5" x14ac:dyDescent="0.2">
      <c r="B200" s="255"/>
      <c r="C200" s="287" t="s">
        <v>237</v>
      </c>
      <c r="D200" s="256" t="s">
        <v>231</v>
      </c>
      <c r="E200" s="252" t="s">
        <v>230</v>
      </c>
      <c r="F200" s="246">
        <v>5400000</v>
      </c>
      <c r="G200" s="297">
        <v>0</v>
      </c>
      <c r="H200" s="297">
        <v>0</v>
      </c>
      <c r="I200" s="297">
        <f t="shared" ref="I200:I211" si="5">G200+H200</f>
        <v>0</v>
      </c>
      <c r="J200" s="298">
        <f t="shared" ref="J200:J211" si="6">F200-I200</f>
        <v>5400000</v>
      </c>
      <c r="K200" s="66"/>
    </row>
    <row r="201" spans="2:11" ht="28.5" x14ac:dyDescent="0.2">
      <c r="B201" s="255"/>
      <c r="C201" s="288" t="s">
        <v>238</v>
      </c>
      <c r="D201" s="294" t="s">
        <v>232</v>
      </c>
      <c r="E201" s="252" t="s">
        <v>230</v>
      </c>
      <c r="F201" s="246">
        <v>7800000</v>
      </c>
      <c r="G201" s="297">
        <v>0</v>
      </c>
      <c r="H201" s="297">
        <v>0</v>
      </c>
      <c r="I201" s="297">
        <f t="shared" si="5"/>
        <v>0</v>
      </c>
      <c r="J201" s="298">
        <f t="shared" si="6"/>
        <v>7800000</v>
      </c>
      <c r="K201" s="66"/>
    </row>
    <row r="202" spans="2:11" ht="28.5" x14ac:dyDescent="0.2">
      <c r="B202" s="255"/>
      <c r="C202" s="292" t="s">
        <v>260</v>
      </c>
      <c r="D202" s="296" t="s">
        <v>258</v>
      </c>
      <c r="E202" s="293" t="s">
        <v>230</v>
      </c>
      <c r="F202" s="246">
        <v>6769200</v>
      </c>
      <c r="G202" s="297">
        <v>0</v>
      </c>
      <c r="H202" s="297">
        <v>6769200</v>
      </c>
      <c r="I202" s="297">
        <f t="shared" si="5"/>
        <v>6769200</v>
      </c>
      <c r="J202" s="298">
        <f t="shared" si="6"/>
        <v>0</v>
      </c>
      <c r="K202" s="66"/>
    </row>
    <row r="203" spans="2:11" ht="28.5" x14ac:dyDescent="0.2">
      <c r="B203" s="255"/>
      <c r="C203" s="288"/>
      <c r="D203" s="295" t="s">
        <v>259</v>
      </c>
      <c r="E203" s="252" t="s">
        <v>230</v>
      </c>
      <c r="F203" s="246">
        <v>20307600</v>
      </c>
      <c r="G203" s="297">
        <v>0</v>
      </c>
      <c r="H203" s="297">
        <v>0</v>
      </c>
      <c r="I203" s="297">
        <f t="shared" si="5"/>
        <v>0</v>
      </c>
      <c r="J203" s="298">
        <f t="shared" si="6"/>
        <v>20307600</v>
      </c>
      <c r="K203" s="66"/>
    </row>
    <row r="204" spans="2:11" ht="28.5" x14ac:dyDescent="0.2">
      <c r="B204" s="255">
        <v>2</v>
      </c>
      <c r="C204" s="287" t="s">
        <v>237</v>
      </c>
      <c r="D204" s="256" t="s">
        <v>231</v>
      </c>
      <c r="E204" s="252" t="s">
        <v>233</v>
      </c>
      <c r="F204" s="246">
        <v>94600000</v>
      </c>
      <c r="G204" s="297">
        <v>9750000</v>
      </c>
      <c r="H204" s="297">
        <v>0</v>
      </c>
      <c r="I204" s="297">
        <f t="shared" si="5"/>
        <v>9750000</v>
      </c>
      <c r="J204" s="298">
        <f t="shared" si="6"/>
        <v>84850000</v>
      </c>
      <c r="K204" s="66"/>
    </row>
    <row r="205" spans="2:11" ht="28.5" x14ac:dyDescent="0.2">
      <c r="B205" s="255"/>
      <c r="C205" s="288" t="s">
        <v>238</v>
      </c>
      <c r="D205" s="256" t="s">
        <v>232</v>
      </c>
      <c r="E205" s="252" t="s">
        <v>233</v>
      </c>
      <c r="F205" s="246">
        <v>37877000</v>
      </c>
      <c r="G205" s="297">
        <v>6048000</v>
      </c>
      <c r="H205" s="297">
        <v>0</v>
      </c>
      <c r="I205" s="297">
        <f t="shared" si="5"/>
        <v>6048000</v>
      </c>
      <c r="J205" s="298">
        <f t="shared" si="6"/>
        <v>31829000</v>
      </c>
      <c r="K205" s="66"/>
    </row>
    <row r="206" spans="2:11" ht="28.5" x14ac:dyDescent="0.2">
      <c r="B206" s="255">
        <v>3</v>
      </c>
      <c r="C206" s="287" t="s">
        <v>237</v>
      </c>
      <c r="D206" s="256" t="s">
        <v>231</v>
      </c>
      <c r="E206" s="252" t="s">
        <v>234</v>
      </c>
      <c r="F206" s="246">
        <v>217325000</v>
      </c>
      <c r="G206" s="297">
        <v>28575000</v>
      </c>
      <c r="H206" s="297">
        <v>3150000</v>
      </c>
      <c r="I206" s="297">
        <f t="shared" si="5"/>
        <v>31725000</v>
      </c>
      <c r="J206" s="298">
        <f t="shared" si="6"/>
        <v>185600000</v>
      </c>
      <c r="K206" s="66"/>
    </row>
    <row r="207" spans="2:11" ht="28.5" x14ac:dyDescent="0.2">
      <c r="B207" s="255"/>
      <c r="C207" s="288" t="s">
        <v>238</v>
      </c>
      <c r="D207" s="256" t="s">
        <v>232</v>
      </c>
      <c r="E207" s="252" t="s">
        <v>234</v>
      </c>
      <c r="F207" s="246">
        <v>6504000</v>
      </c>
      <c r="G207" s="297">
        <v>0</v>
      </c>
      <c r="H207" s="297">
        <v>2160000</v>
      </c>
      <c r="I207" s="297">
        <f t="shared" si="5"/>
        <v>2160000</v>
      </c>
      <c r="J207" s="298">
        <f t="shared" si="6"/>
        <v>4344000</v>
      </c>
      <c r="K207" s="66"/>
    </row>
    <row r="208" spans="2:11" ht="21.75" customHeight="1" x14ac:dyDescent="0.2">
      <c r="B208" s="255">
        <v>4</v>
      </c>
      <c r="C208" s="287" t="s">
        <v>239</v>
      </c>
      <c r="D208" s="252" t="s">
        <v>261</v>
      </c>
      <c r="E208" s="252" t="s">
        <v>235</v>
      </c>
      <c r="F208" s="246">
        <v>59000000</v>
      </c>
      <c r="G208" s="297">
        <v>0</v>
      </c>
      <c r="H208" s="297">
        <v>0</v>
      </c>
      <c r="I208" s="297">
        <f t="shared" si="5"/>
        <v>0</v>
      </c>
      <c r="J208" s="298">
        <f t="shared" si="6"/>
        <v>59000000</v>
      </c>
      <c r="K208" s="66"/>
    </row>
    <row r="209" spans="2:11" ht="21" customHeight="1" x14ac:dyDescent="0.2">
      <c r="B209" s="255">
        <v>5</v>
      </c>
      <c r="C209" s="288" t="s">
        <v>238</v>
      </c>
      <c r="D209" s="256" t="s">
        <v>232</v>
      </c>
      <c r="E209" s="252" t="s">
        <v>236</v>
      </c>
      <c r="F209" s="246">
        <v>15600000</v>
      </c>
      <c r="G209" s="297">
        <v>4320000</v>
      </c>
      <c r="H209" s="297">
        <v>0</v>
      </c>
      <c r="I209" s="297">
        <f t="shared" si="5"/>
        <v>4320000</v>
      </c>
      <c r="J209" s="298">
        <f t="shared" si="6"/>
        <v>11280000</v>
      </c>
      <c r="K209" s="66"/>
    </row>
    <row r="210" spans="2:11" ht="21" customHeight="1" x14ac:dyDescent="0.2">
      <c r="B210" s="255"/>
      <c r="C210" s="287" t="s">
        <v>237</v>
      </c>
      <c r="D210" s="256" t="s">
        <v>231</v>
      </c>
      <c r="E210" s="252" t="s">
        <v>236</v>
      </c>
      <c r="F210" s="246">
        <v>3200000</v>
      </c>
      <c r="G210" s="297">
        <v>0</v>
      </c>
      <c r="H210" s="297">
        <v>0</v>
      </c>
      <c r="I210" s="297">
        <f t="shared" si="5"/>
        <v>0</v>
      </c>
      <c r="J210" s="298">
        <f t="shared" si="6"/>
        <v>3200000</v>
      </c>
      <c r="K210" s="66"/>
    </row>
    <row r="211" spans="2:11" ht="20.25" customHeight="1" x14ac:dyDescent="0.2">
      <c r="B211" s="244"/>
      <c r="C211" s="258"/>
      <c r="D211" s="245" t="s">
        <v>240</v>
      </c>
      <c r="E211" s="252" t="s">
        <v>236</v>
      </c>
      <c r="F211" s="246">
        <v>12000000</v>
      </c>
      <c r="G211" s="297">
        <v>0</v>
      </c>
      <c r="H211" s="297">
        <v>0</v>
      </c>
      <c r="I211" s="297">
        <f t="shared" si="5"/>
        <v>0</v>
      </c>
      <c r="J211" s="298">
        <f t="shared" si="6"/>
        <v>12000000</v>
      </c>
      <c r="K211" s="66"/>
    </row>
    <row r="212" spans="2:11" ht="24.75" customHeight="1" thickBot="1" x14ac:dyDescent="0.25">
      <c r="B212" s="62"/>
      <c r="C212" s="465" t="s">
        <v>48</v>
      </c>
      <c r="D212" s="466"/>
      <c r="E212" s="467"/>
      <c r="F212" s="249">
        <f>SUM(F199:F211)</f>
        <v>595690000</v>
      </c>
      <c r="G212" s="250">
        <f>SUM(G199:G211)</f>
        <v>48693000</v>
      </c>
      <c r="H212" s="250">
        <f>SUM(H199:H211)</f>
        <v>13079200</v>
      </c>
      <c r="I212" s="250">
        <f>SUM(I199:I211)</f>
        <v>61772200</v>
      </c>
      <c r="J212" s="251">
        <f>F212-I212</f>
        <v>533917800</v>
      </c>
      <c r="K212" s="66"/>
    </row>
    <row r="213" spans="2:11" ht="36.75" customHeight="1" x14ac:dyDescent="0.2">
      <c r="B213" s="468" t="s">
        <v>80</v>
      </c>
      <c r="C213" s="468"/>
      <c r="D213" s="468"/>
      <c r="E213" s="468"/>
      <c r="F213" s="468"/>
      <c r="G213" s="468"/>
      <c r="H213" s="468"/>
      <c r="I213" s="468"/>
      <c r="J213" s="468"/>
      <c r="K213" s="55"/>
    </row>
    <row r="214" spans="2:11" ht="18.75" customHeight="1" x14ac:dyDescent="0.2">
      <c r="B214" s="469" t="s">
        <v>72</v>
      </c>
      <c r="C214" s="469"/>
      <c r="D214" s="469"/>
      <c r="E214" s="469"/>
      <c r="F214" s="469"/>
      <c r="G214" s="469"/>
      <c r="H214" s="469"/>
      <c r="I214" s="469"/>
      <c r="J214" s="469"/>
      <c r="K214" s="469"/>
    </row>
    <row r="215" spans="2:11" x14ac:dyDescent="0.2">
      <c r="B215" s="55"/>
      <c r="C215" s="55"/>
      <c r="D215" s="55"/>
      <c r="E215" s="55"/>
      <c r="F215" s="55"/>
      <c r="G215" s="55"/>
      <c r="H215" s="55"/>
      <c r="I215" s="55"/>
      <c r="J215" s="55"/>
      <c r="K215" s="55"/>
    </row>
    <row r="216" spans="2:11" x14ac:dyDescent="0.2">
      <c r="H216" s="455" t="s">
        <v>363</v>
      </c>
      <c r="I216" s="470"/>
      <c r="J216" s="470"/>
    </row>
    <row r="217" spans="2:11" x14ac:dyDescent="0.2">
      <c r="G217" s="64" t="s">
        <v>262</v>
      </c>
      <c r="H217" s="456" t="s">
        <v>187</v>
      </c>
      <c r="I217" s="456"/>
      <c r="J217" s="456"/>
    </row>
    <row r="218" spans="2:11" x14ac:dyDescent="0.2">
      <c r="H218" s="63"/>
      <c r="I218" s="63"/>
      <c r="J218" s="63"/>
    </row>
    <row r="219" spans="2:11" x14ac:dyDescent="0.2">
      <c r="H219" s="63"/>
      <c r="I219" s="63"/>
      <c r="J219" s="63"/>
    </row>
    <row r="220" spans="2:11" x14ac:dyDescent="0.2">
      <c r="H220" s="64"/>
      <c r="I220" s="64"/>
      <c r="J220" s="64"/>
    </row>
    <row r="221" spans="2:11" x14ac:dyDescent="0.2">
      <c r="H221" s="471" t="s">
        <v>185</v>
      </c>
      <c r="I221" s="471"/>
      <c r="J221" s="471"/>
    </row>
    <row r="222" spans="2:11" x14ac:dyDescent="0.2">
      <c r="H222" s="472" t="s">
        <v>186</v>
      </c>
      <c r="I222" s="472"/>
      <c r="J222" s="472"/>
    </row>
    <row r="223" spans="2:11" x14ac:dyDescent="0.2">
      <c r="D223" s="64" t="s">
        <v>17</v>
      </c>
    </row>
    <row r="226" spans="2:16" ht="15" x14ac:dyDescent="0.25">
      <c r="B226" s="473" t="s">
        <v>74</v>
      </c>
      <c r="C226" s="473"/>
      <c r="D226" s="473"/>
      <c r="E226" s="473"/>
      <c r="F226" s="473"/>
      <c r="G226" s="473"/>
      <c r="H226" s="473"/>
      <c r="I226" s="473"/>
      <c r="J226" s="473"/>
    </row>
    <row r="227" spans="2:16" ht="15" x14ac:dyDescent="0.25">
      <c r="B227" s="473" t="s">
        <v>198</v>
      </c>
      <c r="C227" s="473"/>
      <c r="D227" s="473"/>
      <c r="E227" s="473"/>
      <c r="F227" s="473"/>
      <c r="G227" s="473"/>
      <c r="H227" s="473"/>
      <c r="I227" s="473"/>
      <c r="J227" s="473"/>
    </row>
    <row r="228" spans="2:16" ht="15" x14ac:dyDescent="0.25">
      <c r="B228" s="473" t="s">
        <v>59</v>
      </c>
      <c r="C228" s="473"/>
      <c r="D228" s="473"/>
      <c r="E228" s="473"/>
      <c r="F228" s="473"/>
      <c r="G228" s="473"/>
      <c r="H228" s="473"/>
      <c r="I228" s="473"/>
      <c r="J228" s="473"/>
    </row>
    <row r="229" spans="2:16" ht="15" x14ac:dyDescent="0.25">
      <c r="B229" s="473" t="s">
        <v>199</v>
      </c>
      <c r="C229" s="473"/>
      <c r="D229" s="473"/>
      <c r="E229" s="473"/>
      <c r="F229" s="473"/>
      <c r="G229" s="473"/>
      <c r="H229" s="473"/>
      <c r="I229" s="473"/>
      <c r="J229" s="473"/>
    </row>
    <row r="231" spans="2:16" x14ac:dyDescent="0.2">
      <c r="B231" s="474" t="s">
        <v>75</v>
      </c>
      <c r="C231" s="474"/>
      <c r="D231" s="474"/>
      <c r="E231" s="474"/>
      <c r="F231" s="474"/>
      <c r="G231" s="474"/>
      <c r="H231" s="474"/>
      <c r="I231" s="474"/>
      <c r="J231" s="474"/>
      <c r="K231" s="54"/>
    </row>
    <row r="232" spans="2:16" x14ac:dyDescent="0.2">
      <c r="B232" s="474" t="s">
        <v>200</v>
      </c>
      <c r="C232" s="474"/>
      <c r="D232" s="474"/>
      <c r="E232" s="474"/>
      <c r="F232" s="474"/>
      <c r="G232" s="474"/>
      <c r="H232" s="474"/>
      <c r="I232" s="474"/>
      <c r="J232" s="474"/>
      <c r="K232" s="54"/>
    </row>
    <row r="233" spans="2:16" x14ac:dyDescent="0.2">
      <c r="B233" s="453" t="s">
        <v>76</v>
      </c>
      <c r="C233" s="475"/>
      <c r="D233" s="475"/>
      <c r="E233" s="475"/>
      <c r="F233" s="475"/>
      <c r="G233" s="475"/>
      <c r="H233" s="475"/>
      <c r="I233" s="475"/>
      <c r="J233" s="475"/>
      <c r="K233" s="475"/>
    </row>
    <row r="234" spans="2:16" x14ac:dyDescent="0.2">
      <c r="B234" s="476"/>
      <c r="C234" s="477"/>
      <c r="D234" s="477"/>
      <c r="E234" s="477"/>
      <c r="F234" s="477"/>
      <c r="G234" s="477"/>
      <c r="H234" s="477"/>
      <c r="I234" s="477"/>
      <c r="J234" s="477"/>
      <c r="K234" s="477"/>
    </row>
    <row r="235" spans="2:16" ht="15" thickBot="1" x14ac:dyDescent="0.25">
      <c r="B235" s="478" t="s">
        <v>399</v>
      </c>
      <c r="C235" s="479"/>
      <c r="D235" s="479"/>
      <c r="E235" s="479"/>
      <c r="F235" s="479"/>
      <c r="G235" s="479"/>
      <c r="H235" s="479"/>
      <c r="I235" s="479"/>
      <c r="J235" s="479"/>
      <c r="K235" s="479"/>
    </row>
    <row r="236" spans="2:16" ht="51" x14ac:dyDescent="0.2">
      <c r="B236" s="56" t="s">
        <v>62</v>
      </c>
      <c r="C236" s="57" t="s">
        <v>223</v>
      </c>
      <c r="D236" s="299" t="s">
        <v>224</v>
      </c>
      <c r="E236" s="58" t="s">
        <v>63</v>
      </c>
      <c r="F236" s="58" t="s">
        <v>225</v>
      </c>
      <c r="G236" s="58" t="s">
        <v>226</v>
      </c>
      <c r="H236" s="58" t="s">
        <v>227</v>
      </c>
      <c r="I236" s="58" t="s">
        <v>228</v>
      </c>
      <c r="J236" s="65" t="s">
        <v>229</v>
      </c>
      <c r="K236" s="66"/>
    </row>
    <row r="237" spans="2:16" x14ac:dyDescent="0.2">
      <c r="B237" s="261">
        <v>1</v>
      </c>
      <c r="C237" s="373">
        <v>2</v>
      </c>
      <c r="D237" s="260">
        <v>3</v>
      </c>
      <c r="E237" s="260">
        <v>4</v>
      </c>
      <c r="F237" s="260">
        <v>5</v>
      </c>
      <c r="G237" s="260">
        <v>6</v>
      </c>
      <c r="H237" s="260">
        <v>7</v>
      </c>
      <c r="I237" s="262" t="s">
        <v>78</v>
      </c>
      <c r="J237" s="263" t="s">
        <v>79</v>
      </c>
      <c r="K237" s="66"/>
    </row>
    <row r="238" spans="2:16" ht="28.5" x14ac:dyDescent="0.25">
      <c r="B238" s="255">
        <v>1</v>
      </c>
      <c r="C238" s="374" t="s">
        <v>400</v>
      </c>
      <c r="D238" s="256" t="s">
        <v>241</v>
      </c>
      <c r="E238" s="252" t="s">
        <v>230</v>
      </c>
      <c r="F238" s="246">
        <v>109307200</v>
      </c>
      <c r="G238" s="297">
        <v>1000000</v>
      </c>
      <c r="H238" s="297">
        <v>41931444</v>
      </c>
      <c r="I238" s="297">
        <f>G238+H238</f>
        <v>42931444</v>
      </c>
      <c r="J238" s="375">
        <f>F238-I238</f>
        <v>66375756</v>
      </c>
      <c r="K238" s="66"/>
      <c r="M238" s="480">
        <v>41931444</v>
      </c>
      <c r="N238" s="480"/>
      <c r="O238" s="480"/>
      <c r="P238" s="480"/>
    </row>
    <row r="239" spans="2:16" ht="28.5" x14ac:dyDescent="0.25">
      <c r="B239" s="255"/>
      <c r="C239" s="287" t="s">
        <v>237</v>
      </c>
      <c r="D239" s="256" t="s">
        <v>231</v>
      </c>
      <c r="E239" s="252" t="s">
        <v>230</v>
      </c>
      <c r="F239" s="246">
        <v>5400000</v>
      </c>
      <c r="G239" s="297">
        <v>0</v>
      </c>
      <c r="H239" s="297">
        <v>0</v>
      </c>
      <c r="I239" s="297">
        <f t="shared" ref="I239:I250" si="7">G239+H239</f>
        <v>0</v>
      </c>
      <c r="J239" s="375">
        <f t="shared" ref="J239:J250" si="8">F239-I239</f>
        <v>5400000</v>
      </c>
      <c r="K239" s="66"/>
      <c r="N239" s="481">
        <f>[1]bumil!T239+[1]balita!T240</f>
        <v>0</v>
      </c>
      <c r="O239" s="481"/>
    </row>
    <row r="240" spans="2:16" ht="28.5" x14ac:dyDescent="0.2">
      <c r="B240" s="255"/>
      <c r="C240" s="288" t="s">
        <v>238</v>
      </c>
      <c r="D240" s="294" t="s">
        <v>232</v>
      </c>
      <c r="E240" s="252" t="s">
        <v>230</v>
      </c>
      <c r="F240" s="246">
        <v>7800000</v>
      </c>
      <c r="G240" s="297">
        <v>0</v>
      </c>
      <c r="H240" s="297">
        <v>0</v>
      </c>
      <c r="I240" s="297">
        <f t="shared" si="7"/>
        <v>0</v>
      </c>
      <c r="J240" s="375">
        <f t="shared" si="8"/>
        <v>7800000</v>
      </c>
      <c r="K240" s="66"/>
    </row>
    <row r="241" spans="2:11" ht="28.5" x14ac:dyDescent="0.2">
      <c r="B241" s="255"/>
      <c r="C241" s="292" t="s">
        <v>260</v>
      </c>
      <c r="D241" s="296" t="s">
        <v>258</v>
      </c>
      <c r="E241" s="293" t="s">
        <v>230</v>
      </c>
      <c r="F241" s="246">
        <v>6769200</v>
      </c>
      <c r="G241" s="297">
        <v>6769200</v>
      </c>
      <c r="H241" s="297">
        <v>0</v>
      </c>
      <c r="I241" s="297">
        <f t="shared" si="7"/>
        <v>6769200</v>
      </c>
      <c r="J241" s="375">
        <f t="shared" si="8"/>
        <v>0</v>
      </c>
      <c r="K241" s="66"/>
    </row>
    <row r="242" spans="2:11" ht="28.5" x14ac:dyDescent="0.2">
      <c r="B242" s="255"/>
      <c r="C242" s="374" t="s">
        <v>401</v>
      </c>
      <c r="D242" s="295" t="s">
        <v>259</v>
      </c>
      <c r="E242" s="252" t="s">
        <v>230</v>
      </c>
      <c r="F242" s="246">
        <v>20307600</v>
      </c>
      <c r="G242" s="297">
        <v>0</v>
      </c>
      <c r="H242" s="297">
        <v>6711525</v>
      </c>
      <c r="I242" s="297">
        <f t="shared" si="7"/>
        <v>6711525</v>
      </c>
      <c r="J242" s="375">
        <f t="shared" si="8"/>
        <v>13596075</v>
      </c>
      <c r="K242" s="66"/>
    </row>
    <row r="243" spans="2:11" ht="28.5" x14ac:dyDescent="0.2">
      <c r="B243" s="255">
        <v>2</v>
      </c>
      <c r="C243" s="287" t="s">
        <v>237</v>
      </c>
      <c r="D243" s="256" t="s">
        <v>231</v>
      </c>
      <c r="E243" s="252" t="s">
        <v>233</v>
      </c>
      <c r="F243" s="246">
        <v>94600000</v>
      </c>
      <c r="G243" s="297">
        <v>9750000</v>
      </c>
      <c r="H243" s="297">
        <v>0</v>
      </c>
      <c r="I243" s="297">
        <f t="shared" si="7"/>
        <v>9750000</v>
      </c>
      <c r="J243" s="375">
        <f t="shared" si="8"/>
        <v>84850000</v>
      </c>
      <c r="K243" s="66"/>
    </row>
    <row r="244" spans="2:11" ht="28.5" x14ac:dyDescent="0.2">
      <c r="B244" s="255"/>
      <c r="C244" s="288" t="s">
        <v>238</v>
      </c>
      <c r="D244" s="256" t="s">
        <v>232</v>
      </c>
      <c r="E244" s="252" t="s">
        <v>233</v>
      </c>
      <c r="F244" s="246">
        <v>37877000</v>
      </c>
      <c r="G244" s="297">
        <v>6048000</v>
      </c>
      <c r="H244" s="297">
        <v>0</v>
      </c>
      <c r="I244" s="297">
        <f t="shared" si="7"/>
        <v>6048000</v>
      </c>
      <c r="J244" s="375">
        <f t="shared" si="8"/>
        <v>31829000</v>
      </c>
      <c r="K244" s="66"/>
    </row>
    <row r="245" spans="2:11" ht="28.5" x14ac:dyDescent="0.2">
      <c r="B245" s="255">
        <v>3</v>
      </c>
      <c r="C245" s="287" t="s">
        <v>237</v>
      </c>
      <c r="D245" s="256" t="s">
        <v>231</v>
      </c>
      <c r="E245" s="252" t="s">
        <v>234</v>
      </c>
      <c r="F245" s="246">
        <v>217325000</v>
      </c>
      <c r="G245" s="297">
        <v>31725000</v>
      </c>
      <c r="H245" s="297">
        <v>0</v>
      </c>
      <c r="I245" s="297">
        <f t="shared" si="7"/>
        <v>31725000</v>
      </c>
      <c r="J245" s="375">
        <f t="shared" si="8"/>
        <v>185600000</v>
      </c>
      <c r="K245" s="66"/>
    </row>
    <row r="246" spans="2:11" ht="28.5" x14ac:dyDescent="0.2">
      <c r="B246" s="255"/>
      <c r="C246" s="288" t="s">
        <v>238</v>
      </c>
      <c r="D246" s="256" t="s">
        <v>232</v>
      </c>
      <c r="E246" s="252" t="s">
        <v>234</v>
      </c>
      <c r="F246" s="246">
        <v>6504000</v>
      </c>
      <c r="G246" s="297">
        <v>2160000</v>
      </c>
      <c r="H246" s="297">
        <v>0</v>
      </c>
      <c r="I246" s="297">
        <f t="shared" si="7"/>
        <v>2160000</v>
      </c>
      <c r="J246" s="375">
        <f t="shared" si="8"/>
        <v>4344000</v>
      </c>
      <c r="K246" s="66"/>
    </row>
    <row r="247" spans="2:11" x14ac:dyDescent="0.2">
      <c r="B247" s="255">
        <v>4</v>
      </c>
      <c r="C247" s="287" t="s">
        <v>239</v>
      </c>
      <c r="D247" s="252" t="s">
        <v>261</v>
      </c>
      <c r="E247" s="252" t="s">
        <v>235</v>
      </c>
      <c r="F247" s="246">
        <v>59000000</v>
      </c>
      <c r="G247" s="297">
        <v>0</v>
      </c>
      <c r="H247" s="297">
        <v>0</v>
      </c>
      <c r="I247" s="297">
        <f t="shared" si="7"/>
        <v>0</v>
      </c>
      <c r="J247" s="375">
        <f t="shared" si="8"/>
        <v>59000000</v>
      </c>
      <c r="K247" s="66"/>
    </row>
    <row r="248" spans="2:11" x14ac:dyDescent="0.2">
      <c r="B248" s="255">
        <v>5</v>
      </c>
      <c r="C248" s="288" t="s">
        <v>238</v>
      </c>
      <c r="D248" s="256" t="s">
        <v>232</v>
      </c>
      <c r="E248" s="252" t="s">
        <v>236</v>
      </c>
      <c r="F248" s="246">
        <v>15600000</v>
      </c>
      <c r="G248" s="297">
        <v>4320000</v>
      </c>
      <c r="H248" s="297">
        <v>0</v>
      </c>
      <c r="I248" s="297">
        <f t="shared" si="7"/>
        <v>4320000</v>
      </c>
      <c r="J248" s="375">
        <f t="shared" si="8"/>
        <v>11280000</v>
      </c>
      <c r="K248" s="66"/>
    </row>
    <row r="249" spans="2:11" x14ac:dyDescent="0.2">
      <c r="B249" s="255"/>
      <c r="C249" s="287" t="s">
        <v>237</v>
      </c>
      <c r="D249" s="256" t="s">
        <v>231</v>
      </c>
      <c r="E249" s="252" t="s">
        <v>236</v>
      </c>
      <c r="F249" s="246">
        <v>3200000</v>
      </c>
      <c r="G249" s="297">
        <v>0</v>
      </c>
      <c r="H249" s="297">
        <v>0</v>
      </c>
      <c r="I249" s="297">
        <f t="shared" si="7"/>
        <v>0</v>
      </c>
      <c r="J249" s="375">
        <f t="shared" si="8"/>
        <v>3200000</v>
      </c>
      <c r="K249" s="66"/>
    </row>
    <row r="250" spans="2:11" x14ac:dyDescent="0.2">
      <c r="B250" s="244"/>
      <c r="C250" s="287" t="s">
        <v>402</v>
      </c>
      <c r="D250" s="245" t="s">
        <v>240</v>
      </c>
      <c r="E250" s="252" t="s">
        <v>236</v>
      </c>
      <c r="F250" s="246">
        <v>12000000</v>
      </c>
      <c r="G250" s="297">
        <v>0</v>
      </c>
      <c r="H250" s="297">
        <v>0</v>
      </c>
      <c r="I250" s="297">
        <f t="shared" si="7"/>
        <v>0</v>
      </c>
      <c r="J250" s="375">
        <f t="shared" si="8"/>
        <v>12000000</v>
      </c>
      <c r="K250" s="66"/>
    </row>
    <row r="251" spans="2:11" ht="15.75" thickBot="1" x14ac:dyDescent="0.25">
      <c r="B251" s="62"/>
      <c r="C251" s="465" t="s">
        <v>48</v>
      </c>
      <c r="D251" s="466"/>
      <c r="E251" s="467"/>
      <c r="F251" s="249">
        <f>SUM(F238:F250)</f>
        <v>595690000</v>
      </c>
      <c r="G251" s="250">
        <f>SUM(G238:G250)</f>
        <v>61772200</v>
      </c>
      <c r="H251" s="250">
        <f>SUM(H238:H250)</f>
        <v>48642969</v>
      </c>
      <c r="I251" s="250">
        <f>SUM(I238:I250)</f>
        <v>110415169</v>
      </c>
      <c r="J251" s="376">
        <f>F251-I251</f>
        <v>485274831</v>
      </c>
      <c r="K251" s="66"/>
    </row>
    <row r="252" spans="2:11" ht="34.5" customHeight="1" x14ac:dyDescent="0.2">
      <c r="B252" s="468" t="s">
        <v>80</v>
      </c>
      <c r="C252" s="468"/>
      <c r="D252" s="468"/>
      <c r="E252" s="468"/>
      <c r="F252" s="468"/>
      <c r="G252" s="468"/>
      <c r="H252" s="468"/>
      <c r="I252" s="468"/>
      <c r="J252" s="468"/>
      <c r="K252" s="55"/>
    </row>
    <row r="253" spans="2:11" x14ac:dyDescent="0.2">
      <c r="B253" s="469" t="s">
        <v>72</v>
      </c>
      <c r="C253" s="469"/>
      <c r="D253" s="469"/>
      <c r="E253" s="469"/>
      <c r="F253" s="469"/>
      <c r="G253" s="469"/>
      <c r="H253" s="469"/>
      <c r="I253" s="469"/>
      <c r="J253" s="469"/>
      <c r="K253" s="469"/>
    </row>
    <row r="254" spans="2:11" x14ac:dyDescent="0.2">
      <c r="B254" s="55"/>
      <c r="C254" s="55"/>
      <c r="D254" s="55"/>
      <c r="E254" s="55"/>
      <c r="F254" s="55"/>
      <c r="G254" s="55"/>
      <c r="H254" s="55"/>
      <c r="I254" s="55"/>
      <c r="J254" s="55"/>
      <c r="K254" s="55"/>
    </row>
    <row r="255" spans="2:11" x14ac:dyDescent="0.2">
      <c r="H255" s="455" t="s">
        <v>397</v>
      </c>
      <c r="I255" s="470"/>
      <c r="J255" s="470"/>
    </row>
    <row r="256" spans="2:11" x14ac:dyDescent="0.2">
      <c r="G256" s="64" t="s">
        <v>262</v>
      </c>
      <c r="H256" s="456" t="s">
        <v>187</v>
      </c>
      <c r="I256" s="456"/>
      <c r="J256" s="456"/>
    </row>
    <row r="257" spans="2:11" x14ac:dyDescent="0.2">
      <c r="H257" s="63"/>
      <c r="I257" s="63"/>
      <c r="J257" s="63"/>
    </row>
    <row r="258" spans="2:11" x14ac:dyDescent="0.2">
      <c r="H258" s="63"/>
      <c r="I258" s="63"/>
      <c r="J258" s="63"/>
    </row>
    <row r="259" spans="2:11" x14ac:dyDescent="0.2">
      <c r="H259" s="63"/>
      <c r="I259" s="63"/>
      <c r="J259" s="63"/>
    </row>
    <row r="260" spans="2:11" x14ac:dyDescent="0.2">
      <c r="H260" s="64"/>
      <c r="I260" s="64"/>
      <c r="J260" s="64"/>
    </row>
    <row r="261" spans="2:11" x14ac:dyDescent="0.2">
      <c r="H261" s="471" t="s">
        <v>185</v>
      </c>
      <c r="I261" s="471"/>
      <c r="J261" s="471"/>
    </row>
    <row r="262" spans="2:11" x14ac:dyDescent="0.2">
      <c r="H262" s="472" t="s">
        <v>186</v>
      </c>
      <c r="I262" s="472"/>
      <c r="J262" s="472"/>
    </row>
    <row r="263" spans="2:11" x14ac:dyDescent="0.2">
      <c r="D263" s="64" t="s">
        <v>17</v>
      </c>
    </row>
    <row r="266" spans="2:11" ht="15" x14ac:dyDescent="0.25">
      <c r="B266" s="473" t="s">
        <v>74</v>
      </c>
      <c r="C266" s="473"/>
      <c r="D266" s="473"/>
      <c r="E266" s="473"/>
      <c r="F266" s="473"/>
      <c r="G266" s="473"/>
      <c r="H266" s="473"/>
      <c r="I266" s="473"/>
      <c r="J266" s="473"/>
    </row>
    <row r="267" spans="2:11" ht="15" x14ac:dyDescent="0.25">
      <c r="B267" s="473" t="s">
        <v>198</v>
      </c>
      <c r="C267" s="473"/>
      <c r="D267" s="473"/>
      <c r="E267" s="473"/>
      <c r="F267" s="473"/>
      <c r="G267" s="473"/>
      <c r="H267" s="473"/>
      <c r="I267" s="473"/>
      <c r="J267" s="473"/>
    </row>
    <row r="268" spans="2:11" ht="15" x14ac:dyDescent="0.25">
      <c r="B268" s="473" t="s">
        <v>59</v>
      </c>
      <c r="C268" s="473"/>
      <c r="D268" s="473"/>
      <c r="E268" s="473"/>
      <c r="F268" s="473"/>
      <c r="G268" s="473"/>
      <c r="H268" s="473"/>
      <c r="I268" s="473"/>
      <c r="J268" s="473"/>
    </row>
    <row r="269" spans="2:11" ht="15" x14ac:dyDescent="0.25">
      <c r="B269" s="473" t="s">
        <v>199</v>
      </c>
      <c r="C269" s="473"/>
      <c r="D269" s="473"/>
      <c r="E269" s="473"/>
      <c r="F269" s="473"/>
      <c r="G269" s="473"/>
      <c r="H269" s="473"/>
      <c r="I269" s="473"/>
      <c r="J269" s="473"/>
    </row>
    <row r="271" spans="2:11" x14ac:dyDescent="0.2">
      <c r="B271" s="474" t="s">
        <v>75</v>
      </c>
      <c r="C271" s="474"/>
      <c r="D271" s="474"/>
      <c r="E271" s="474"/>
      <c r="F271" s="474"/>
      <c r="G271" s="474"/>
      <c r="H271" s="474"/>
      <c r="I271" s="474"/>
      <c r="J271" s="474"/>
      <c r="K271" s="54"/>
    </row>
    <row r="272" spans="2:11" x14ac:dyDescent="0.2">
      <c r="B272" s="474" t="s">
        <v>200</v>
      </c>
      <c r="C272" s="474"/>
      <c r="D272" s="474"/>
      <c r="E272" s="474"/>
      <c r="F272" s="474"/>
      <c r="G272" s="474"/>
      <c r="H272" s="474"/>
      <c r="I272" s="474"/>
      <c r="J272" s="474"/>
      <c r="K272" s="54"/>
    </row>
    <row r="273" spans="2:15" x14ac:dyDescent="0.2">
      <c r="B273" s="453" t="s">
        <v>76</v>
      </c>
      <c r="C273" s="475"/>
      <c r="D273" s="475"/>
      <c r="E273" s="475"/>
      <c r="F273" s="475"/>
      <c r="G273" s="475"/>
      <c r="H273" s="475"/>
      <c r="I273" s="475"/>
      <c r="J273" s="475"/>
      <c r="K273" s="475"/>
    </row>
    <row r="274" spans="2:15" x14ac:dyDescent="0.2">
      <c r="B274" s="476"/>
      <c r="C274" s="477"/>
      <c r="D274" s="477"/>
      <c r="E274" s="477"/>
      <c r="F274" s="477"/>
      <c r="G274" s="477"/>
      <c r="H274" s="477"/>
      <c r="I274" s="477"/>
      <c r="J274" s="477"/>
      <c r="K274" s="477"/>
    </row>
    <row r="275" spans="2:15" ht="15" thickBot="1" x14ac:dyDescent="0.25">
      <c r="B275" s="478" t="s">
        <v>460</v>
      </c>
      <c r="C275" s="479"/>
      <c r="D275" s="479"/>
      <c r="E275" s="479"/>
      <c r="F275" s="479"/>
      <c r="G275" s="479"/>
      <c r="H275" s="479"/>
      <c r="I275" s="479"/>
      <c r="J275" s="479"/>
      <c r="K275" s="479"/>
    </row>
    <row r="276" spans="2:15" ht="51" x14ac:dyDescent="0.2">
      <c r="B276" s="56" t="s">
        <v>62</v>
      </c>
      <c r="C276" s="57" t="s">
        <v>223</v>
      </c>
      <c r="D276" s="299" t="s">
        <v>224</v>
      </c>
      <c r="E276" s="58" t="s">
        <v>63</v>
      </c>
      <c r="F276" s="58" t="s">
        <v>225</v>
      </c>
      <c r="G276" s="58" t="s">
        <v>226</v>
      </c>
      <c r="H276" s="58" t="s">
        <v>227</v>
      </c>
      <c r="I276" s="58" t="s">
        <v>228</v>
      </c>
      <c r="J276" s="65" t="s">
        <v>229</v>
      </c>
      <c r="K276" s="66"/>
    </row>
    <row r="277" spans="2:15" x14ac:dyDescent="0.2">
      <c r="B277" s="261">
        <v>1</v>
      </c>
      <c r="C277" s="373">
        <v>2</v>
      </c>
      <c r="D277" s="260">
        <v>3</v>
      </c>
      <c r="E277" s="260">
        <v>4</v>
      </c>
      <c r="F277" s="260">
        <v>5</v>
      </c>
      <c r="G277" s="260">
        <v>6</v>
      </c>
      <c r="H277" s="260">
        <v>7</v>
      </c>
      <c r="I277" s="262" t="s">
        <v>78</v>
      </c>
      <c r="J277" s="263" t="s">
        <v>79</v>
      </c>
      <c r="K277" s="66"/>
    </row>
    <row r="278" spans="2:15" ht="28.5" x14ac:dyDescent="0.2">
      <c r="B278" s="255">
        <v>1</v>
      </c>
      <c r="C278" s="374" t="s">
        <v>400</v>
      </c>
      <c r="D278" s="256" t="s">
        <v>241</v>
      </c>
      <c r="E278" s="252" t="s">
        <v>230</v>
      </c>
      <c r="F278" s="386">
        <v>109307200</v>
      </c>
      <c r="G278" s="297">
        <v>42931444</v>
      </c>
      <c r="H278" s="297">
        <v>29211428</v>
      </c>
      <c r="I278" s="297">
        <f>G278+H278</f>
        <v>72142872</v>
      </c>
      <c r="J278" s="375">
        <f>F278-I278</f>
        <v>37164328</v>
      </c>
      <c r="K278" s="66"/>
      <c r="O278" s="53">
        <v>72142872</v>
      </c>
    </row>
    <row r="279" spans="2:15" ht="28.5" x14ac:dyDescent="0.2">
      <c r="B279" s="255"/>
      <c r="C279" s="287" t="s">
        <v>237</v>
      </c>
      <c r="D279" s="256" t="s">
        <v>231</v>
      </c>
      <c r="E279" s="252" t="s">
        <v>230</v>
      </c>
      <c r="F279" s="386">
        <v>5400000</v>
      </c>
      <c r="G279" s="297">
        <v>0</v>
      </c>
      <c r="H279" s="297">
        <v>5400000</v>
      </c>
      <c r="I279" s="297">
        <f t="shared" ref="I279:I290" si="9">G279+H279</f>
        <v>5400000</v>
      </c>
      <c r="J279" s="375">
        <f t="shared" ref="J279:J290" si="10">F279-I279</f>
        <v>0</v>
      </c>
      <c r="K279" s="66"/>
      <c r="O279" s="53">
        <v>5400000</v>
      </c>
    </row>
    <row r="280" spans="2:15" ht="28.5" x14ac:dyDescent="0.2">
      <c r="B280" s="255"/>
      <c r="C280" s="288" t="s">
        <v>238</v>
      </c>
      <c r="D280" s="294" t="s">
        <v>232</v>
      </c>
      <c r="E280" s="252" t="s">
        <v>230</v>
      </c>
      <c r="F280" s="386">
        <v>7800000</v>
      </c>
      <c r="G280" s="297">
        <v>0</v>
      </c>
      <c r="H280" s="297">
        <v>7776000</v>
      </c>
      <c r="I280" s="297">
        <f t="shared" si="9"/>
        <v>7776000</v>
      </c>
      <c r="J280" s="375">
        <f t="shared" si="10"/>
        <v>24000</v>
      </c>
      <c r="K280" s="66"/>
      <c r="O280" s="53">
        <v>7776000</v>
      </c>
    </row>
    <row r="281" spans="2:15" ht="28.5" x14ac:dyDescent="0.2">
      <c r="B281" s="255"/>
      <c r="C281" s="292" t="s">
        <v>260</v>
      </c>
      <c r="D281" s="296" t="s">
        <v>258</v>
      </c>
      <c r="E281" s="293" t="s">
        <v>230</v>
      </c>
      <c r="F281" s="386">
        <v>6769200</v>
      </c>
      <c r="G281" s="297">
        <v>6769200</v>
      </c>
      <c r="H281" s="297">
        <v>0</v>
      </c>
      <c r="I281" s="297">
        <f t="shared" si="9"/>
        <v>6769200</v>
      </c>
      <c r="J281" s="375">
        <f t="shared" si="10"/>
        <v>0</v>
      </c>
      <c r="K281" s="66"/>
      <c r="O281" s="53">
        <v>6769200</v>
      </c>
    </row>
    <row r="282" spans="2:15" ht="28.5" x14ac:dyDescent="0.2">
      <c r="B282" s="255"/>
      <c r="C282" s="374" t="s">
        <v>401</v>
      </c>
      <c r="D282" s="295" t="s">
        <v>259</v>
      </c>
      <c r="E282" s="252" t="s">
        <v>230</v>
      </c>
      <c r="F282" s="386">
        <v>20307600</v>
      </c>
      <c r="G282" s="297">
        <v>6711525</v>
      </c>
      <c r="H282" s="297">
        <v>5972850</v>
      </c>
      <c r="I282" s="297">
        <f t="shared" si="9"/>
        <v>12684375</v>
      </c>
      <c r="J282" s="375">
        <f t="shared" si="10"/>
        <v>7623225</v>
      </c>
      <c r="K282" s="66"/>
      <c r="O282" s="53">
        <v>12684375</v>
      </c>
    </row>
    <row r="283" spans="2:15" ht="28.5" x14ac:dyDescent="0.2">
      <c r="B283" s="255">
        <v>2</v>
      </c>
      <c r="C283" s="287" t="s">
        <v>237</v>
      </c>
      <c r="D283" s="256" t="s">
        <v>231</v>
      </c>
      <c r="E283" s="252" t="s">
        <v>233</v>
      </c>
      <c r="F283" s="386">
        <v>94600000</v>
      </c>
      <c r="G283" s="297">
        <v>9750000</v>
      </c>
      <c r="H283" s="297">
        <v>21150000</v>
      </c>
      <c r="I283" s="297">
        <f t="shared" si="9"/>
        <v>30900000</v>
      </c>
      <c r="J283" s="375">
        <f t="shared" si="10"/>
        <v>63700000</v>
      </c>
      <c r="K283" s="66"/>
      <c r="O283" s="53">
        <v>30900000</v>
      </c>
    </row>
    <row r="284" spans="2:15" ht="28.5" x14ac:dyDescent="0.2">
      <c r="B284" s="255"/>
      <c r="C284" s="288" t="s">
        <v>238</v>
      </c>
      <c r="D284" s="256" t="s">
        <v>232</v>
      </c>
      <c r="E284" s="252" t="s">
        <v>233</v>
      </c>
      <c r="F284" s="386">
        <v>37877000</v>
      </c>
      <c r="G284" s="297">
        <v>6048000</v>
      </c>
      <c r="H284" s="297">
        <v>1752000</v>
      </c>
      <c r="I284" s="297">
        <f t="shared" si="9"/>
        <v>7800000</v>
      </c>
      <c r="J284" s="375">
        <f t="shared" si="10"/>
        <v>30077000</v>
      </c>
      <c r="K284" s="66"/>
      <c r="O284" s="53">
        <v>7800000</v>
      </c>
    </row>
    <row r="285" spans="2:15" ht="28.5" x14ac:dyDescent="0.2">
      <c r="B285" s="255">
        <v>3</v>
      </c>
      <c r="C285" s="287" t="s">
        <v>237</v>
      </c>
      <c r="D285" s="256" t="s">
        <v>231</v>
      </c>
      <c r="E285" s="252" t="s">
        <v>234</v>
      </c>
      <c r="F285" s="386">
        <v>217325000</v>
      </c>
      <c r="G285" s="297">
        <v>31725000</v>
      </c>
      <c r="H285" s="297">
        <v>45400000</v>
      </c>
      <c r="I285" s="297">
        <f t="shared" si="9"/>
        <v>77125000</v>
      </c>
      <c r="J285" s="375">
        <f t="shared" si="10"/>
        <v>140200000</v>
      </c>
      <c r="K285" s="66"/>
      <c r="M285" s="64" t="s">
        <v>461</v>
      </c>
      <c r="O285" s="53">
        <v>77125000</v>
      </c>
    </row>
    <row r="286" spans="2:15" ht="28.5" x14ac:dyDescent="0.2">
      <c r="B286" s="255"/>
      <c r="C286" s="288" t="s">
        <v>238</v>
      </c>
      <c r="D286" s="256" t="s">
        <v>232</v>
      </c>
      <c r="E286" s="252" t="s">
        <v>234</v>
      </c>
      <c r="F286" s="386">
        <v>6504000</v>
      </c>
      <c r="G286" s="297">
        <v>2160000</v>
      </c>
      <c r="H286" s="297">
        <v>0</v>
      </c>
      <c r="I286" s="297">
        <f t="shared" si="9"/>
        <v>2160000</v>
      </c>
      <c r="J286" s="375">
        <f t="shared" si="10"/>
        <v>4344000</v>
      </c>
      <c r="K286" s="66"/>
      <c r="O286" s="53">
        <v>2160000</v>
      </c>
    </row>
    <row r="287" spans="2:15" ht="24.75" customHeight="1" x14ac:dyDescent="0.2">
      <c r="B287" s="255">
        <v>4</v>
      </c>
      <c r="C287" s="287" t="s">
        <v>239</v>
      </c>
      <c r="D287" s="252" t="s">
        <v>261</v>
      </c>
      <c r="E287" s="252" t="s">
        <v>235</v>
      </c>
      <c r="F287" s="386">
        <v>59000000</v>
      </c>
      <c r="G287" s="297">
        <v>0</v>
      </c>
      <c r="H287" s="297">
        <v>0</v>
      </c>
      <c r="I287" s="297">
        <f t="shared" si="9"/>
        <v>0</v>
      </c>
      <c r="J287" s="375">
        <f t="shared" si="10"/>
        <v>59000000</v>
      </c>
      <c r="K287" s="66"/>
      <c r="O287" s="53">
        <v>0</v>
      </c>
    </row>
    <row r="288" spans="2:15" ht="27" customHeight="1" x14ac:dyDescent="0.2">
      <c r="B288" s="255">
        <v>5</v>
      </c>
      <c r="C288" s="288" t="s">
        <v>238</v>
      </c>
      <c r="D288" s="256" t="s">
        <v>232</v>
      </c>
      <c r="E288" s="252" t="s">
        <v>236</v>
      </c>
      <c r="F288" s="386">
        <v>15600000</v>
      </c>
      <c r="G288" s="297">
        <v>4320000</v>
      </c>
      <c r="H288" s="297">
        <v>0</v>
      </c>
      <c r="I288" s="297">
        <f t="shared" si="9"/>
        <v>4320000</v>
      </c>
      <c r="J288" s="375">
        <f t="shared" si="10"/>
        <v>11280000</v>
      </c>
      <c r="K288" s="66"/>
      <c r="O288" s="53">
        <v>4320000</v>
      </c>
    </row>
    <row r="289" spans="2:11" ht="27" customHeight="1" x14ac:dyDescent="0.2">
      <c r="B289" s="255"/>
      <c r="C289" s="287" t="s">
        <v>237</v>
      </c>
      <c r="D289" s="256" t="s">
        <v>231</v>
      </c>
      <c r="E289" s="252" t="s">
        <v>236</v>
      </c>
      <c r="F289" s="386">
        <v>3200000</v>
      </c>
      <c r="G289" s="297">
        <v>0</v>
      </c>
      <c r="H289" s="297">
        <v>0</v>
      </c>
      <c r="I289" s="297">
        <f t="shared" si="9"/>
        <v>0</v>
      </c>
      <c r="J289" s="375">
        <f t="shared" si="10"/>
        <v>3200000</v>
      </c>
      <c r="K289" s="66"/>
    </row>
    <row r="290" spans="2:11" ht="27" customHeight="1" x14ac:dyDescent="0.2">
      <c r="B290" s="244"/>
      <c r="C290" s="287" t="s">
        <v>402</v>
      </c>
      <c r="D290" s="245" t="s">
        <v>240</v>
      </c>
      <c r="E290" s="252" t="s">
        <v>236</v>
      </c>
      <c r="F290" s="386">
        <v>12000000</v>
      </c>
      <c r="G290" s="297">
        <v>0</v>
      </c>
      <c r="H290" s="297">
        <v>0</v>
      </c>
      <c r="I290" s="297">
        <f t="shared" si="9"/>
        <v>0</v>
      </c>
      <c r="J290" s="375">
        <f t="shared" si="10"/>
        <v>12000000</v>
      </c>
      <c r="K290" s="66"/>
    </row>
    <row r="291" spans="2:11" ht="24.75" customHeight="1" thickBot="1" x14ac:dyDescent="0.25">
      <c r="B291" s="62"/>
      <c r="C291" s="465" t="s">
        <v>48</v>
      </c>
      <c r="D291" s="466"/>
      <c r="E291" s="467"/>
      <c r="F291" s="387">
        <f>SUM(F278:F290)</f>
        <v>595690000</v>
      </c>
      <c r="G291" s="250">
        <f>SUM(G278:G290)</f>
        <v>110415169</v>
      </c>
      <c r="H291" s="250">
        <f>SUM(H278:H290)</f>
        <v>116662278</v>
      </c>
      <c r="I291" s="250">
        <f>SUM(I278:I290)</f>
        <v>227077447</v>
      </c>
      <c r="J291" s="376">
        <f>F291-I291</f>
        <v>368612553</v>
      </c>
      <c r="K291" s="66"/>
    </row>
    <row r="292" spans="2:11" ht="31.5" customHeight="1" x14ac:dyDescent="0.2">
      <c r="B292" s="468" t="s">
        <v>80</v>
      </c>
      <c r="C292" s="468"/>
      <c r="D292" s="468"/>
      <c r="E292" s="468"/>
      <c r="F292" s="468"/>
      <c r="G292" s="468"/>
      <c r="H292" s="468"/>
      <c r="I292" s="468"/>
      <c r="J292" s="468"/>
      <c r="K292" s="55"/>
    </row>
    <row r="293" spans="2:11" x14ac:dyDescent="0.2">
      <c r="B293" s="469" t="s">
        <v>72</v>
      </c>
      <c r="C293" s="469"/>
      <c r="D293" s="469"/>
      <c r="E293" s="469"/>
      <c r="F293" s="469"/>
      <c r="G293" s="469"/>
      <c r="H293" s="469"/>
      <c r="I293" s="469"/>
      <c r="J293" s="469"/>
      <c r="K293" s="469"/>
    </row>
    <row r="294" spans="2:11" x14ac:dyDescent="0.2">
      <c r="B294" s="55"/>
      <c r="C294" s="55"/>
      <c r="D294" s="55"/>
      <c r="E294" s="55"/>
      <c r="F294" s="55"/>
      <c r="G294" s="55"/>
      <c r="H294" s="55"/>
      <c r="I294" s="55"/>
      <c r="J294" s="55"/>
      <c r="K294" s="55"/>
    </row>
    <row r="295" spans="2:11" x14ac:dyDescent="0.2">
      <c r="H295" s="455" t="s">
        <v>458</v>
      </c>
      <c r="I295" s="470"/>
      <c r="J295" s="470"/>
    </row>
    <row r="296" spans="2:11" x14ac:dyDescent="0.2">
      <c r="G296" s="64" t="s">
        <v>262</v>
      </c>
      <c r="H296" s="456" t="s">
        <v>187</v>
      </c>
      <c r="I296" s="456"/>
      <c r="J296" s="456"/>
    </row>
    <row r="297" spans="2:11" x14ac:dyDescent="0.2">
      <c r="H297" s="63"/>
      <c r="I297" s="63"/>
      <c r="J297" s="63"/>
    </row>
    <row r="298" spans="2:11" x14ac:dyDescent="0.2">
      <c r="H298" s="63"/>
      <c r="I298" s="63"/>
      <c r="J298" s="63"/>
    </row>
    <row r="299" spans="2:11" x14ac:dyDescent="0.2">
      <c r="H299" s="63"/>
      <c r="I299" s="63"/>
      <c r="J299" s="63"/>
    </row>
    <row r="300" spans="2:11" x14ac:dyDescent="0.2">
      <c r="H300" s="64"/>
      <c r="I300" s="64"/>
      <c r="J300" s="64"/>
    </row>
    <row r="301" spans="2:11" x14ac:dyDescent="0.2">
      <c r="H301" s="471" t="s">
        <v>185</v>
      </c>
      <c r="I301" s="471"/>
      <c r="J301" s="471"/>
    </row>
    <row r="302" spans="2:11" x14ac:dyDescent="0.2">
      <c r="H302" s="472" t="s">
        <v>186</v>
      </c>
      <c r="I302" s="472"/>
      <c r="J302" s="472"/>
    </row>
    <row r="303" spans="2:11" x14ac:dyDescent="0.2">
      <c r="D303" s="64" t="s">
        <v>17</v>
      </c>
    </row>
    <row r="304" spans="2:11" ht="15" x14ac:dyDescent="0.25">
      <c r="B304" s="473" t="s">
        <v>74</v>
      </c>
      <c r="C304" s="473"/>
      <c r="D304" s="473"/>
      <c r="E304" s="473"/>
      <c r="F304" s="473"/>
      <c r="G304" s="473"/>
      <c r="H304" s="473"/>
      <c r="I304" s="473"/>
      <c r="J304" s="473"/>
    </row>
    <row r="305" spans="2:13" ht="15" x14ac:dyDescent="0.25">
      <c r="B305" s="473" t="s">
        <v>198</v>
      </c>
      <c r="C305" s="473"/>
      <c r="D305" s="473"/>
      <c r="E305" s="473"/>
      <c r="F305" s="473"/>
      <c r="G305" s="473"/>
      <c r="H305" s="473"/>
      <c r="I305" s="473"/>
      <c r="J305" s="473"/>
    </row>
    <row r="306" spans="2:13" ht="15" x14ac:dyDescent="0.25">
      <c r="B306" s="473" t="s">
        <v>59</v>
      </c>
      <c r="C306" s="473"/>
      <c r="D306" s="473"/>
      <c r="E306" s="473"/>
      <c r="F306" s="473"/>
      <c r="G306" s="473"/>
      <c r="H306" s="473"/>
      <c r="I306" s="473"/>
      <c r="J306" s="473"/>
    </row>
    <row r="307" spans="2:13" ht="15" x14ac:dyDescent="0.25">
      <c r="B307" s="473" t="s">
        <v>199</v>
      </c>
      <c r="C307" s="473"/>
      <c r="D307" s="473"/>
      <c r="E307" s="473"/>
      <c r="F307" s="473"/>
      <c r="G307" s="473"/>
      <c r="H307" s="473"/>
      <c r="I307" s="473"/>
      <c r="J307" s="473"/>
    </row>
    <row r="309" spans="2:13" x14ac:dyDescent="0.2">
      <c r="B309" s="474" t="s">
        <v>75</v>
      </c>
      <c r="C309" s="474"/>
      <c r="D309" s="474"/>
      <c r="E309" s="474"/>
      <c r="F309" s="474"/>
      <c r="G309" s="474"/>
      <c r="H309" s="474"/>
      <c r="I309" s="474"/>
      <c r="J309" s="474"/>
      <c r="K309" s="54"/>
    </row>
    <row r="310" spans="2:13" x14ac:dyDescent="0.2">
      <c r="B310" s="474" t="s">
        <v>200</v>
      </c>
      <c r="C310" s="474"/>
      <c r="D310" s="474"/>
      <c r="E310" s="474"/>
      <c r="F310" s="474"/>
      <c r="G310" s="474"/>
      <c r="H310" s="474"/>
      <c r="I310" s="474"/>
      <c r="J310" s="474"/>
      <c r="K310" s="54"/>
    </row>
    <row r="311" spans="2:13" x14ac:dyDescent="0.2">
      <c r="B311" s="453" t="s">
        <v>76</v>
      </c>
      <c r="C311" s="475"/>
      <c r="D311" s="475"/>
      <c r="E311" s="475"/>
      <c r="F311" s="475"/>
      <c r="G311" s="475"/>
      <c r="H311" s="475"/>
      <c r="I311" s="475"/>
      <c r="J311" s="475"/>
      <c r="K311" s="475"/>
    </row>
    <row r="312" spans="2:13" x14ac:dyDescent="0.2">
      <c r="B312" s="476"/>
      <c r="C312" s="477"/>
      <c r="D312" s="477"/>
      <c r="E312" s="477"/>
      <c r="F312" s="477"/>
      <c r="G312" s="477"/>
      <c r="H312" s="477"/>
      <c r="I312" s="477"/>
      <c r="J312" s="477"/>
      <c r="K312" s="477"/>
    </row>
    <row r="313" spans="2:13" ht="21" customHeight="1" thickBot="1" x14ac:dyDescent="0.25">
      <c r="B313" s="478" t="s">
        <v>587</v>
      </c>
      <c r="C313" s="479"/>
      <c r="D313" s="479"/>
      <c r="E313" s="479"/>
      <c r="F313" s="479"/>
      <c r="G313" s="479"/>
      <c r="H313" s="479"/>
      <c r="I313" s="479"/>
      <c r="J313" s="479"/>
      <c r="K313" s="479"/>
    </row>
    <row r="314" spans="2:13" ht="51" x14ac:dyDescent="0.2">
      <c r="B314" s="56" t="s">
        <v>62</v>
      </c>
      <c r="C314" s="57" t="s">
        <v>223</v>
      </c>
      <c r="D314" s="299" t="s">
        <v>224</v>
      </c>
      <c r="E314" s="58" t="s">
        <v>63</v>
      </c>
      <c r="F314" s="58" t="s">
        <v>225</v>
      </c>
      <c r="G314" s="58" t="s">
        <v>226</v>
      </c>
      <c r="H314" s="58" t="s">
        <v>227</v>
      </c>
      <c r="I314" s="58" t="s">
        <v>228</v>
      </c>
      <c r="J314" s="65" t="s">
        <v>229</v>
      </c>
      <c r="K314" s="66"/>
    </row>
    <row r="315" spans="2:13" x14ac:dyDescent="0.2">
      <c r="B315" s="261">
        <v>1</v>
      </c>
      <c r="C315" s="373">
        <v>2</v>
      </c>
      <c r="D315" s="260">
        <v>3</v>
      </c>
      <c r="E315" s="260">
        <v>4</v>
      </c>
      <c r="F315" s="260">
        <v>5</v>
      </c>
      <c r="G315" s="373">
        <v>6</v>
      </c>
      <c r="H315" s="260">
        <v>7</v>
      </c>
      <c r="I315" s="262" t="s">
        <v>78</v>
      </c>
      <c r="J315" s="263" t="s">
        <v>79</v>
      </c>
      <c r="K315" s="66"/>
    </row>
    <row r="316" spans="2:13" ht="28.5" x14ac:dyDescent="0.2">
      <c r="B316" s="255">
        <v>1</v>
      </c>
      <c r="C316" s="374" t="s">
        <v>400</v>
      </c>
      <c r="D316" s="256" t="s">
        <v>241</v>
      </c>
      <c r="E316" s="252" t="s">
        <v>230</v>
      </c>
      <c r="F316" s="406">
        <v>109307200</v>
      </c>
      <c r="G316" s="409">
        <v>72142872</v>
      </c>
      <c r="H316" s="407">
        <v>37147680</v>
      </c>
      <c r="I316" s="297">
        <f>G316+H316</f>
        <v>109290552</v>
      </c>
      <c r="J316" s="375">
        <f>F316-I316</f>
        <v>16648</v>
      </c>
      <c r="K316" s="66"/>
      <c r="M316" s="410">
        <v>109290552</v>
      </c>
    </row>
    <row r="317" spans="2:13" ht="28.5" x14ac:dyDescent="0.2">
      <c r="B317" s="255"/>
      <c r="C317" s="287" t="s">
        <v>237</v>
      </c>
      <c r="D317" s="256" t="s">
        <v>231</v>
      </c>
      <c r="E317" s="252" t="s">
        <v>230</v>
      </c>
      <c r="F317" s="406">
        <v>5400000</v>
      </c>
      <c r="G317" s="409">
        <v>5400000</v>
      </c>
      <c r="H317" s="407">
        <v>0</v>
      </c>
      <c r="I317" s="297">
        <f t="shared" ref="I317:I328" si="11">G317+H317</f>
        <v>5400000</v>
      </c>
      <c r="J317" s="375">
        <f t="shared" ref="J317:J328" si="12">F317-I317</f>
        <v>0</v>
      </c>
      <c r="K317" s="66"/>
      <c r="M317" s="410">
        <v>5400000</v>
      </c>
    </row>
    <row r="318" spans="2:13" ht="28.5" x14ac:dyDescent="0.2">
      <c r="B318" s="255"/>
      <c r="C318" s="288" t="s">
        <v>238</v>
      </c>
      <c r="D318" s="294" t="s">
        <v>232</v>
      </c>
      <c r="E318" s="252" t="s">
        <v>230</v>
      </c>
      <c r="F318" s="406">
        <v>7800000</v>
      </c>
      <c r="G318" s="409">
        <v>7776000</v>
      </c>
      <c r="H318" s="407">
        <v>0</v>
      </c>
      <c r="I318" s="297">
        <f t="shared" si="11"/>
        <v>7776000</v>
      </c>
      <c r="J318" s="375">
        <f t="shared" si="12"/>
        <v>24000</v>
      </c>
      <c r="K318" s="66"/>
      <c r="M318" s="410">
        <v>7776000</v>
      </c>
    </row>
    <row r="319" spans="2:13" ht="28.5" x14ac:dyDescent="0.2">
      <c r="B319" s="255"/>
      <c r="C319" s="292" t="s">
        <v>260</v>
      </c>
      <c r="D319" s="296" t="s">
        <v>258</v>
      </c>
      <c r="E319" s="293" t="s">
        <v>230</v>
      </c>
      <c r="F319" s="406">
        <v>6769200</v>
      </c>
      <c r="G319" s="409">
        <v>6769200</v>
      </c>
      <c r="H319" s="407">
        <v>0</v>
      </c>
      <c r="I319" s="297">
        <f t="shared" si="11"/>
        <v>6769200</v>
      </c>
      <c r="J319" s="375">
        <f t="shared" si="12"/>
        <v>0</v>
      </c>
      <c r="K319" s="66"/>
      <c r="M319" s="410">
        <v>6769200</v>
      </c>
    </row>
    <row r="320" spans="2:13" ht="28.5" x14ac:dyDescent="0.2">
      <c r="B320" s="255"/>
      <c r="C320" s="374" t="s">
        <v>401</v>
      </c>
      <c r="D320" s="295" t="s">
        <v>259</v>
      </c>
      <c r="E320" s="252" t="s">
        <v>230</v>
      </c>
      <c r="F320" s="406">
        <v>20307600</v>
      </c>
      <c r="G320" s="409">
        <v>12684375</v>
      </c>
      <c r="H320" s="407">
        <v>7620750</v>
      </c>
      <c r="I320" s="297">
        <f t="shared" si="11"/>
        <v>20305125</v>
      </c>
      <c r="J320" s="375">
        <f t="shared" si="12"/>
        <v>2475</v>
      </c>
      <c r="K320" s="66"/>
      <c r="M320" s="410">
        <v>20305125</v>
      </c>
    </row>
    <row r="321" spans="2:13" ht="28.5" x14ac:dyDescent="0.2">
      <c r="B321" s="255">
        <v>2</v>
      </c>
      <c r="C321" s="287" t="s">
        <v>237</v>
      </c>
      <c r="D321" s="256" t="s">
        <v>231</v>
      </c>
      <c r="E321" s="252" t="s">
        <v>233</v>
      </c>
      <c r="F321" s="406">
        <v>94600000</v>
      </c>
      <c r="G321" s="409">
        <v>30900000</v>
      </c>
      <c r="H321" s="407">
        <v>0</v>
      </c>
      <c r="I321" s="297">
        <f t="shared" si="11"/>
        <v>30900000</v>
      </c>
      <c r="J321" s="375">
        <f t="shared" si="12"/>
        <v>63700000</v>
      </c>
      <c r="K321" s="66"/>
      <c r="M321" s="410">
        <v>30900000</v>
      </c>
    </row>
    <row r="322" spans="2:13" ht="28.5" x14ac:dyDescent="0.2">
      <c r="B322" s="255"/>
      <c r="C322" s="288" t="s">
        <v>238</v>
      </c>
      <c r="D322" s="256" t="s">
        <v>232</v>
      </c>
      <c r="E322" s="252" t="s">
        <v>233</v>
      </c>
      <c r="F322" s="406">
        <v>37877000</v>
      </c>
      <c r="G322" s="409">
        <v>7800000</v>
      </c>
      <c r="H322" s="407">
        <v>0</v>
      </c>
      <c r="I322" s="297">
        <f t="shared" si="11"/>
        <v>7800000</v>
      </c>
      <c r="J322" s="375">
        <f t="shared" si="12"/>
        <v>30077000</v>
      </c>
      <c r="K322" s="66"/>
      <c r="M322" s="410">
        <v>7800000</v>
      </c>
    </row>
    <row r="323" spans="2:13" ht="28.5" x14ac:dyDescent="0.2">
      <c r="B323" s="255">
        <v>3</v>
      </c>
      <c r="C323" s="287" t="s">
        <v>237</v>
      </c>
      <c r="D323" s="256" t="s">
        <v>231</v>
      </c>
      <c r="E323" s="252" t="s">
        <v>234</v>
      </c>
      <c r="F323" s="406">
        <v>217325000</v>
      </c>
      <c r="G323" s="409">
        <v>77125000</v>
      </c>
      <c r="H323" s="407">
        <v>0</v>
      </c>
      <c r="I323" s="297">
        <f t="shared" si="11"/>
        <v>77125000</v>
      </c>
      <c r="J323" s="375">
        <f t="shared" si="12"/>
        <v>140200000</v>
      </c>
      <c r="K323" s="66"/>
      <c r="M323" s="410">
        <v>77125000</v>
      </c>
    </row>
    <row r="324" spans="2:13" ht="28.5" x14ac:dyDescent="0.2">
      <c r="B324" s="255"/>
      <c r="C324" s="288" t="s">
        <v>238</v>
      </c>
      <c r="D324" s="256" t="s">
        <v>232</v>
      </c>
      <c r="E324" s="252" t="s">
        <v>234</v>
      </c>
      <c r="F324" s="406">
        <v>6504000</v>
      </c>
      <c r="G324" s="409">
        <v>2160000</v>
      </c>
      <c r="H324" s="407">
        <v>0</v>
      </c>
      <c r="I324" s="297">
        <f t="shared" si="11"/>
        <v>2160000</v>
      </c>
      <c r="J324" s="375">
        <f t="shared" si="12"/>
        <v>4344000</v>
      </c>
      <c r="K324" s="66"/>
      <c r="M324" s="410">
        <v>2160000</v>
      </c>
    </row>
    <row r="325" spans="2:13" ht="22.5" customHeight="1" x14ac:dyDescent="0.2">
      <c r="B325" s="255">
        <v>4</v>
      </c>
      <c r="C325" s="287" t="s">
        <v>239</v>
      </c>
      <c r="D325" s="252" t="s">
        <v>261</v>
      </c>
      <c r="E325" s="252" t="s">
        <v>235</v>
      </c>
      <c r="F325" s="406">
        <v>59000000</v>
      </c>
      <c r="G325" s="409">
        <v>0</v>
      </c>
      <c r="H325" s="407">
        <v>0</v>
      </c>
      <c r="I325" s="297">
        <f t="shared" si="11"/>
        <v>0</v>
      </c>
      <c r="J325" s="375">
        <f t="shared" si="12"/>
        <v>59000000</v>
      </c>
      <c r="K325" s="66"/>
      <c r="M325" s="410">
        <v>0</v>
      </c>
    </row>
    <row r="326" spans="2:13" ht="23.25" customHeight="1" x14ac:dyDescent="0.2">
      <c r="B326" s="255">
        <v>5</v>
      </c>
      <c r="C326" s="288" t="s">
        <v>238</v>
      </c>
      <c r="D326" s="256" t="s">
        <v>232</v>
      </c>
      <c r="E326" s="252" t="s">
        <v>236</v>
      </c>
      <c r="F326" s="406">
        <v>15600000</v>
      </c>
      <c r="G326" s="409">
        <v>4320000</v>
      </c>
      <c r="H326" s="407">
        <v>0</v>
      </c>
      <c r="I326" s="297">
        <f t="shared" si="11"/>
        <v>4320000</v>
      </c>
      <c r="J326" s="375">
        <f t="shared" si="12"/>
        <v>11280000</v>
      </c>
      <c r="K326" s="66"/>
      <c r="M326" s="410">
        <v>4320000</v>
      </c>
    </row>
    <row r="327" spans="2:13" ht="21.75" customHeight="1" x14ac:dyDescent="0.2">
      <c r="B327" s="255"/>
      <c r="C327" s="287" t="s">
        <v>237</v>
      </c>
      <c r="D327" s="256" t="s">
        <v>231</v>
      </c>
      <c r="E327" s="252" t="s">
        <v>236</v>
      </c>
      <c r="F327" s="406">
        <v>3200000</v>
      </c>
      <c r="G327" s="409">
        <v>0</v>
      </c>
      <c r="H327" s="407">
        <v>0</v>
      </c>
      <c r="I327" s="297">
        <f t="shared" si="11"/>
        <v>0</v>
      </c>
      <c r="J327" s="375">
        <f t="shared" si="12"/>
        <v>3200000</v>
      </c>
      <c r="K327" s="66"/>
      <c r="M327" s="410">
        <v>0</v>
      </c>
    </row>
    <row r="328" spans="2:13" ht="22.5" customHeight="1" x14ac:dyDescent="0.2">
      <c r="B328" s="244"/>
      <c r="C328" s="287" t="s">
        <v>402</v>
      </c>
      <c r="D328" s="245" t="s">
        <v>240</v>
      </c>
      <c r="E328" s="252" t="s">
        <v>236</v>
      </c>
      <c r="F328" s="406">
        <v>12000000</v>
      </c>
      <c r="G328" s="409">
        <v>0</v>
      </c>
      <c r="H328" s="407">
        <v>12000000</v>
      </c>
      <c r="I328" s="297">
        <f t="shared" si="11"/>
        <v>12000000</v>
      </c>
      <c r="J328" s="375">
        <f t="shared" si="12"/>
        <v>0</v>
      </c>
      <c r="K328" s="66"/>
      <c r="M328" s="410">
        <v>12000000</v>
      </c>
    </row>
    <row r="329" spans="2:13" ht="27" customHeight="1" thickBot="1" x14ac:dyDescent="0.25">
      <c r="B329" s="62"/>
      <c r="C329" s="465" t="s">
        <v>48</v>
      </c>
      <c r="D329" s="466"/>
      <c r="E329" s="467"/>
      <c r="F329" s="387">
        <f>SUM(F316:F328)</f>
        <v>595690000</v>
      </c>
      <c r="G329" s="408">
        <f>SUM(G316:G328)</f>
        <v>227077447</v>
      </c>
      <c r="H329" s="250">
        <f>SUM(H316:H328)</f>
        <v>56768430</v>
      </c>
      <c r="I329" s="250">
        <f>SUM(I316:I328)</f>
        <v>283845877</v>
      </c>
      <c r="J329" s="376">
        <f>F329-I329</f>
        <v>311844123</v>
      </c>
      <c r="K329" s="66"/>
      <c r="M329" s="410"/>
    </row>
    <row r="330" spans="2:13" ht="33" customHeight="1" x14ac:dyDescent="0.2">
      <c r="B330" s="468" t="s">
        <v>80</v>
      </c>
      <c r="C330" s="468"/>
      <c r="D330" s="468"/>
      <c r="E330" s="468"/>
      <c r="F330" s="468"/>
      <c r="G330" s="468"/>
      <c r="H330" s="468"/>
      <c r="I330" s="468"/>
      <c r="J330" s="468"/>
      <c r="K330" s="55"/>
    </row>
    <row r="331" spans="2:13" x14ac:dyDescent="0.2">
      <c r="B331" s="469" t="s">
        <v>72</v>
      </c>
      <c r="C331" s="469"/>
      <c r="D331" s="469"/>
      <c r="E331" s="469"/>
      <c r="F331" s="469"/>
      <c r="G331" s="469"/>
      <c r="H331" s="469"/>
      <c r="I331" s="469"/>
      <c r="J331" s="469"/>
      <c r="K331" s="469"/>
    </row>
    <row r="332" spans="2:13" x14ac:dyDescent="0.2">
      <c r="B332" s="55"/>
      <c r="C332" s="55"/>
      <c r="D332" s="55"/>
      <c r="E332" s="55"/>
      <c r="F332" s="55"/>
      <c r="G332" s="55"/>
      <c r="H332" s="55"/>
      <c r="I332" s="55"/>
      <c r="J332" s="55"/>
      <c r="K332" s="55"/>
    </row>
    <row r="333" spans="2:13" x14ac:dyDescent="0.2">
      <c r="H333" s="455" t="s">
        <v>462</v>
      </c>
      <c r="I333" s="470"/>
      <c r="J333" s="470"/>
    </row>
    <row r="334" spans="2:13" x14ac:dyDescent="0.2">
      <c r="G334" s="64" t="s">
        <v>262</v>
      </c>
      <c r="H334" s="456" t="s">
        <v>187</v>
      </c>
      <c r="I334" s="456"/>
      <c r="J334" s="456"/>
    </row>
    <row r="335" spans="2:13" x14ac:dyDescent="0.2">
      <c r="H335" s="63"/>
      <c r="I335" s="63"/>
      <c r="J335" s="63"/>
    </row>
    <row r="336" spans="2:13" x14ac:dyDescent="0.2">
      <c r="H336" s="63"/>
      <c r="I336" s="63"/>
      <c r="J336" s="63"/>
    </row>
    <row r="337" spans="2:11" x14ac:dyDescent="0.2">
      <c r="H337" s="63"/>
      <c r="I337" s="63"/>
      <c r="J337" s="63"/>
    </row>
    <row r="338" spans="2:11" x14ac:dyDescent="0.2">
      <c r="H338" s="64"/>
      <c r="I338" s="64"/>
      <c r="J338" s="64"/>
    </row>
    <row r="339" spans="2:11" x14ac:dyDescent="0.2">
      <c r="H339" s="471" t="s">
        <v>185</v>
      </c>
      <c r="I339" s="471"/>
      <c r="J339" s="471"/>
    </row>
    <row r="340" spans="2:11" x14ac:dyDescent="0.2">
      <c r="H340" s="472" t="s">
        <v>186</v>
      </c>
      <c r="I340" s="472"/>
      <c r="J340" s="472"/>
    </row>
    <row r="341" spans="2:11" x14ac:dyDescent="0.2">
      <c r="D341" s="64" t="s">
        <v>17</v>
      </c>
    </row>
    <row r="342" spans="2:11" ht="15" x14ac:dyDescent="0.25">
      <c r="B342" s="473" t="s">
        <v>74</v>
      </c>
      <c r="C342" s="473"/>
      <c r="D342" s="473"/>
      <c r="E342" s="473"/>
      <c r="F342" s="473"/>
      <c r="G342" s="473"/>
      <c r="H342" s="473"/>
      <c r="I342" s="473"/>
      <c r="J342" s="473"/>
    </row>
    <row r="343" spans="2:11" ht="15" x14ac:dyDescent="0.25">
      <c r="B343" s="473" t="s">
        <v>198</v>
      </c>
      <c r="C343" s="473"/>
      <c r="D343" s="473"/>
      <c r="E343" s="473"/>
      <c r="F343" s="473"/>
      <c r="G343" s="473"/>
      <c r="H343" s="473"/>
      <c r="I343" s="473"/>
      <c r="J343" s="473"/>
    </row>
    <row r="344" spans="2:11" ht="15" x14ac:dyDescent="0.25">
      <c r="B344" s="473" t="s">
        <v>59</v>
      </c>
      <c r="C344" s="473"/>
      <c r="D344" s="473"/>
      <c r="E344" s="473"/>
      <c r="F344" s="473"/>
      <c r="G344" s="473"/>
      <c r="H344" s="473"/>
      <c r="I344" s="473"/>
      <c r="J344" s="473"/>
    </row>
    <row r="345" spans="2:11" ht="15" x14ac:dyDescent="0.25">
      <c r="B345" s="473" t="s">
        <v>199</v>
      </c>
      <c r="C345" s="473"/>
      <c r="D345" s="473"/>
      <c r="E345" s="473"/>
      <c r="F345" s="473"/>
      <c r="G345" s="473"/>
      <c r="H345" s="473"/>
      <c r="I345" s="473"/>
      <c r="J345" s="473"/>
    </row>
    <row r="347" spans="2:11" x14ac:dyDescent="0.2">
      <c r="B347" s="474" t="s">
        <v>75</v>
      </c>
      <c r="C347" s="474"/>
      <c r="D347" s="474"/>
      <c r="E347" s="474"/>
      <c r="F347" s="474"/>
      <c r="G347" s="474"/>
      <c r="H347" s="474"/>
      <c r="I347" s="474"/>
      <c r="J347" s="474"/>
      <c r="K347" s="54"/>
    </row>
    <row r="348" spans="2:11" x14ac:dyDescent="0.2">
      <c r="B348" s="474" t="s">
        <v>200</v>
      </c>
      <c r="C348" s="474"/>
      <c r="D348" s="474"/>
      <c r="E348" s="474"/>
      <c r="F348" s="474"/>
      <c r="G348" s="474"/>
      <c r="H348" s="474"/>
      <c r="I348" s="474"/>
      <c r="J348" s="474"/>
      <c r="K348" s="54"/>
    </row>
    <row r="349" spans="2:11" x14ac:dyDescent="0.2">
      <c r="B349" s="453" t="s">
        <v>76</v>
      </c>
      <c r="C349" s="475"/>
      <c r="D349" s="475"/>
      <c r="E349" s="475"/>
      <c r="F349" s="475"/>
      <c r="G349" s="475"/>
      <c r="H349" s="475"/>
      <c r="I349" s="475"/>
      <c r="J349" s="475"/>
      <c r="K349" s="475"/>
    </row>
    <row r="350" spans="2:11" x14ac:dyDescent="0.2">
      <c r="B350" s="476"/>
      <c r="C350" s="477"/>
      <c r="D350" s="477"/>
      <c r="E350" s="477"/>
      <c r="F350" s="477"/>
      <c r="G350" s="477"/>
      <c r="H350" s="477"/>
      <c r="I350" s="477"/>
      <c r="J350" s="477"/>
      <c r="K350" s="477"/>
    </row>
    <row r="351" spans="2:11" ht="19.5" customHeight="1" thickBot="1" x14ac:dyDescent="0.25">
      <c r="B351" s="478" t="s">
        <v>500</v>
      </c>
      <c r="C351" s="479"/>
      <c r="D351" s="479"/>
      <c r="E351" s="479"/>
      <c r="F351" s="479"/>
      <c r="G351" s="479"/>
      <c r="H351" s="479"/>
      <c r="I351" s="479"/>
      <c r="J351" s="479"/>
      <c r="K351" s="479"/>
    </row>
    <row r="352" spans="2:11" ht="51" x14ac:dyDescent="0.2">
      <c r="B352" s="56" t="s">
        <v>62</v>
      </c>
      <c r="C352" s="57" t="s">
        <v>223</v>
      </c>
      <c r="D352" s="299" t="s">
        <v>224</v>
      </c>
      <c r="E352" s="58" t="s">
        <v>63</v>
      </c>
      <c r="F352" s="58" t="s">
        <v>225</v>
      </c>
      <c r="G352" s="58" t="s">
        <v>226</v>
      </c>
      <c r="H352" s="58" t="s">
        <v>227</v>
      </c>
      <c r="I352" s="58" t="s">
        <v>228</v>
      </c>
      <c r="J352" s="65" t="s">
        <v>229</v>
      </c>
      <c r="K352" s="66"/>
    </row>
    <row r="353" spans="2:11" x14ac:dyDescent="0.2">
      <c r="B353" s="261">
        <v>1</v>
      </c>
      <c r="C353" s="373">
        <v>2</v>
      </c>
      <c r="D353" s="260">
        <v>3</v>
      </c>
      <c r="E353" s="260">
        <v>4</v>
      </c>
      <c r="F353" s="260">
        <v>5</v>
      </c>
      <c r="G353" s="373">
        <v>6</v>
      </c>
      <c r="H353" s="260">
        <v>7</v>
      </c>
      <c r="I353" s="262" t="s">
        <v>78</v>
      </c>
      <c r="J353" s="263" t="s">
        <v>79</v>
      </c>
      <c r="K353" s="66"/>
    </row>
    <row r="354" spans="2:11" ht="28.5" x14ac:dyDescent="0.2">
      <c r="B354" s="255">
        <v>1</v>
      </c>
      <c r="C354" s="374" t="s">
        <v>400</v>
      </c>
      <c r="D354" s="256" t="s">
        <v>241</v>
      </c>
      <c r="E354" s="252" t="s">
        <v>230</v>
      </c>
      <c r="F354" s="406">
        <v>109307200</v>
      </c>
      <c r="G354" s="411">
        <v>109290552</v>
      </c>
      <c r="H354" s="407">
        <v>0</v>
      </c>
      <c r="I354" s="297">
        <f>G354+H354</f>
        <v>109290552</v>
      </c>
      <c r="J354" s="375">
        <f>F354-I354</f>
        <v>16648</v>
      </c>
      <c r="K354" s="66"/>
    </row>
    <row r="355" spans="2:11" ht="28.5" x14ac:dyDescent="0.2">
      <c r="B355" s="255"/>
      <c r="C355" s="287" t="s">
        <v>237</v>
      </c>
      <c r="D355" s="256" t="s">
        <v>231</v>
      </c>
      <c r="E355" s="252" t="s">
        <v>230</v>
      </c>
      <c r="F355" s="406">
        <v>5400000</v>
      </c>
      <c r="G355" s="411">
        <v>5400000</v>
      </c>
      <c r="H355" s="407">
        <v>0</v>
      </c>
      <c r="I355" s="297">
        <f t="shared" ref="I355:I366" si="13">G355+H355</f>
        <v>5400000</v>
      </c>
      <c r="J355" s="375">
        <f t="shared" ref="J355:J366" si="14">F355-I355</f>
        <v>0</v>
      </c>
      <c r="K355" s="66"/>
    </row>
    <row r="356" spans="2:11" ht="28.5" x14ac:dyDescent="0.2">
      <c r="B356" s="255"/>
      <c r="C356" s="288" t="s">
        <v>238</v>
      </c>
      <c r="D356" s="294" t="s">
        <v>232</v>
      </c>
      <c r="E356" s="252" t="s">
        <v>230</v>
      </c>
      <c r="F356" s="406">
        <v>7800000</v>
      </c>
      <c r="G356" s="411">
        <v>7776000</v>
      </c>
      <c r="H356" s="407">
        <v>0</v>
      </c>
      <c r="I356" s="297">
        <f t="shared" si="13"/>
        <v>7776000</v>
      </c>
      <c r="J356" s="375">
        <f t="shared" si="14"/>
        <v>24000</v>
      </c>
      <c r="K356" s="66"/>
    </row>
    <row r="357" spans="2:11" ht="28.5" x14ac:dyDescent="0.2">
      <c r="B357" s="255"/>
      <c r="C357" s="292" t="s">
        <v>260</v>
      </c>
      <c r="D357" s="296" t="s">
        <v>258</v>
      </c>
      <c r="E357" s="293" t="s">
        <v>230</v>
      </c>
      <c r="F357" s="406">
        <v>6769200</v>
      </c>
      <c r="G357" s="411">
        <v>6769200</v>
      </c>
      <c r="H357" s="407">
        <v>0</v>
      </c>
      <c r="I357" s="297">
        <f t="shared" si="13"/>
        <v>6769200</v>
      </c>
      <c r="J357" s="375">
        <f t="shared" si="14"/>
        <v>0</v>
      </c>
      <c r="K357" s="66"/>
    </row>
    <row r="358" spans="2:11" ht="28.5" x14ac:dyDescent="0.2">
      <c r="B358" s="255"/>
      <c r="C358" s="374" t="s">
        <v>401</v>
      </c>
      <c r="D358" s="295" t="s">
        <v>259</v>
      </c>
      <c r="E358" s="252" t="s">
        <v>230</v>
      </c>
      <c r="F358" s="406">
        <v>20307600</v>
      </c>
      <c r="G358" s="411">
        <v>20305125</v>
      </c>
      <c r="H358" s="407">
        <v>0</v>
      </c>
      <c r="I358" s="297">
        <f t="shared" si="13"/>
        <v>20305125</v>
      </c>
      <c r="J358" s="375">
        <f t="shared" si="14"/>
        <v>2475</v>
      </c>
      <c r="K358" s="66"/>
    </row>
    <row r="359" spans="2:11" ht="28.5" x14ac:dyDescent="0.2">
      <c r="B359" s="255">
        <v>2</v>
      </c>
      <c r="C359" s="287" t="s">
        <v>237</v>
      </c>
      <c r="D359" s="256" t="s">
        <v>231</v>
      </c>
      <c r="E359" s="252" t="s">
        <v>233</v>
      </c>
      <c r="F359" s="406">
        <v>94600000</v>
      </c>
      <c r="G359" s="411">
        <v>30900000</v>
      </c>
      <c r="H359" s="407">
        <v>0</v>
      </c>
      <c r="I359" s="297">
        <f t="shared" si="13"/>
        <v>30900000</v>
      </c>
      <c r="J359" s="375">
        <f t="shared" si="14"/>
        <v>63700000</v>
      </c>
      <c r="K359" s="66"/>
    </row>
    <row r="360" spans="2:11" ht="28.5" x14ac:dyDescent="0.2">
      <c r="B360" s="255"/>
      <c r="C360" s="288" t="s">
        <v>238</v>
      </c>
      <c r="D360" s="256" t="s">
        <v>232</v>
      </c>
      <c r="E360" s="252" t="s">
        <v>233</v>
      </c>
      <c r="F360" s="406">
        <v>37877000</v>
      </c>
      <c r="G360" s="411">
        <v>7800000</v>
      </c>
      <c r="H360" s="407">
        <v>0</v>
      </c>
      <c r="I360" s="297">
        <f t="shared" si="13"/>
        <v>7800000</v>
      </c>
      <c r="J360" s="375">
        <f t="shared" si="14"/>
        <v>30077000</v>
      </c>
      <c r="K360" s="66"/>
    </row>
    <row r="361" spans="2:11" ht="28.5" x14ac:dyDescent="0.2">
      <c r="B361" s="255">
        <v>3</v>
      </c>
      <c r="C361" s="287" t="s">
        <v>237</v>
      </c>
      <c r="D361" s="256" t="s">
        <v>231</v>
      </c>
      <c r="E361" s="252" t="s">
        <v>234</v>
      </c>
      <c r="F361" s="406">
        <v>217325000</v>
      </c>
      <c r="G361" s="411">
        <v>77125000</v>
      </c>
      <c r="H361" s="407">
        <v>24800000</v>
      </c>
      <c r="I361" s="297">
        <f t="shared" si="13"/>
        <v>101925000</v>
      </c>
      <c r="J361" s="375">
        <f t="shared" si="14"/>
        <v>115400000</v>
      </c>
      <c r="K361" s="66"/>
    </row>
    <row r="362" spans="2:11" ht="28.5" x14ac:dyDescent="0.2">
      <c r="B362" s="255"/>
      <c r="C362" s="288" t="s">
        <v>238</v>
      </c>
      <c r="D362" s="256" t="s">
        <v>232</v>
      </c>
      <c r="E362" s="252" t="s">
        <v>234</v>
      </c>
      <c r="F362" s="406">
        <v>6504000</v>
      </c>
      <c r="G362" s="411">
        <v>2160000</v>
      </c>
      <c r="H362" s="407">
        <v>0</v>
      </c>
      <c r="I362" s="297">
        <f t="shared" si="13"/>
        <v>2160000</v>
      </c>
      <c r="J362" s="375">
        <f t="shared" si="14"/>
        <v>4344000</v>
      </c>
      <c r="K362" s="66"/>
    </row>
    <row r="363" spans="2:11" ht="21" customHeight="1" x14ac:dyDescent="0.2">
      <c r="B363" s="255">
        <v>4</v>
      </c>
      <c r="C363" s="287" t="s">
        <v>239</v>
      </c>
      <c r="D363" s="252" t="s">
        <v>261</v>
      </c>
      <c r="E363" s="252" t="s">
        <v>235</v>
      </c>
      <c r="F363" s="406">
        <v>59000000</v>
      </c>
      <c r="G363" s="411">
        <v>0</v>
      </c>
      <c r="H363" s="407">
        <v>0</v>
      </c>
      <c r="I363" s="297">
        <f t="shared" si="13"/>
        <v>0</v>
      </c>
      <c r="J363" s="375">
        <f t="shared" si="14"/>
        <v>59000000</v>
      </c>
      <c r="K363" s="66"/>
    </row>
    <row r="364" spans="2:11" ht="21" customHeight="1" x14ac:dyDescent="0.2">
      <c r="B364" s="255">
        <v>5</v>
      </c>
      <c r="C364" s="288" t="s">
        <v>238</v>
      </c>
      <c r="D364" s="256" t="s">
        <v>232</v>
      </c>
      <c r="E364" s="252" t="s">
        <v>236</v>
      </c>
      <c r="F364" s="406">
        <v>15600000</v>
      </c>
      <c r="G364" s="411">
        <v>4320000</v>
      </c>
      <c r="H364" s="407">
        <v>0</v>
      </c>
      <c r="I364" s="297">
        <f t="shared" si="13"/>
        <v>4320000</v>
      </c>
      <c r="J364" s="375">
        <f t="shared" si="14"/>
        <v>11280000</v>
      </c>
      <c r="K364" s="66"/>
    </row>
    <row r="365" spans="2:11" ht="19.5" customHeight="1" x14ac:dyDescent="0.2">
      <c r="B365" s="255"/>
      <c r="C365" s="287" t="s">
        <v>237</v>
      </c>
      <c r="D365" s="256" t="s">
        <v>231</v>
      </c>
      <c r="E365" s="252" t="s">
        <v>236</v>
      </c>
      <c r="F365" s="406">
        <v>3200000</v>
      </c>
      <c r="G365" s="411">
        <v>0</v>
      </c>
      <c r="H365" s="407">
        <v>0</v>
      </c>
      <c r="I365" s="297">
        <f t="shared" si="13"/>
        <v>0</v>
      </c>
      <c r="J365" s="375">
        <f t="shared" si="14"/>
        <v>3200000</v>
      </c>
      <c r="K365" s="66"/>
    </row>
    <row r="366" spans="2:11" ht="19.5" customHeight="1" x14ac:dyDescent="0.2">
      <c r="B366" s="244"/>
      <c r="C366" s="287" t="s">
        <v>402</v>
      </c>
      <c r="D366" s="245" t="s">
        <v>240</v>
      </c>
      <c r="E366" s="252" t="s">
        <v>236</v>
      </c>
      <c r="F366" s="406">
        <v>12000000</v>
      </c>
      <c r="G366" s="411">
        <v>12000000</v>
      </c>
      <c r="H366" s="407">
        <v>0</v>
      </c>
      <c r="I366" s="297">
        <f t="shared" si="13"/>
        <v>12000000</v>
      </c>
      <c r="J366" s="375">
        <f t="shared" si="14"/>
        <v>0</v>
      </c>
      <c r="K366" s="66"/>
    </row>
    <row r="367" spans="2:11" ht="25.5" customHeight="1" thickBot="1" x14ac:dyDescent="0.25">
      <c r="B367" s="62"/>
      <c r="C367" s="465" t="s">
        <v>48</v>
      </c>
      <c r="D367" s="466"/>
      <c r="E367" s="467"/>
      <c r="F367" s="387">
        <f>SUM(F354:F366)</f>
        <v>595690000</v>
      </c>
      <c r="G367" s="408">
        <f>SUM(G354:G366)</f>
        <v>283845877</v>
      </c>
      <c r="H367" s="250">
        <f>SUM(H354:H366)</f>
        <v>24800000</v>
      </c>
      <c r="I367" s="250">
        <f>SUM(I354:I366)</f>
        <v>308645877</v>
      </c>
      <c r="J367" s="376">
        <f>F367-I367</f>
        <v>287044123</v>
      </c>
      <c r="K367" s="66"/>
    </row>
    <row r="368" spans="2:11" ht="35.25" customHeight="1" x14ac:dyDescent="0.2">
      <c r="B368" s="468" t="s">
        <v>80</v>
      </c>
      <c r="C368" s="468"/>
      <c r="D368" s="468"/>
      <c r="E368" s="468"/>
      <c r="F368" s="468"/>
      <c r="G368" s="468"/>
      <c r="H368" s="468"/>
      <c r="I368" s="468"/>
      <c r="J368" s="468"/>
      <c r="K368" s="55"/>
    </row>
    <row r="369" spans="2:11" x14ac:dyDescent="0.2">
      <c r="B369" s="469" t="s">
        <v>72</v>
      </c>
      <c r="C369" s="469"/>
      <c r="D369" s="469"/>
      <c r="E369" s="469"/>
      <c r="F369" s="469"/>
      <c r="G369" s="469"/>
      <c r="H369" s="469"/>
      <c r="I369" s="469"/>
      <c r="J369" s="469"/>
      <c r="K369" s="469"/>
    </row>
    <row r="370" spans="2:11" x14ac:dyDescent="0.2">
      <c r="B370" s="55"/>
      <c r="C370" s="55"/>
      <c r="D370" s="55"/>
      <c r="E370" s="55"/>
      <c r="F370" s="55"/>
      <c r="G370" s="55"/>
      <c r="H370" s="55"/>
      <c r="I370" s="55"/>
      <c r="J370" s="55"/>
      <c r="K370" s="55"/>
    </row>
    <row r="371" spans="2:11" x14ac:dyDescent="0.2">
      <c r="H371" s="455" t="s">
        <v>498</v>
      </c>
      <c r="I371" s="470"/>
      <c r="J371" s="470"/>
    </row>
    <row r="372" spans="2:11" x14ac:dyDescent="0.2">
      <c r="G372" s="64" t="s">
        <v>262</v>
      </c>
      <c r="H372" s="456" t="s">
        <v>187</v>
      </c>
      <c r="I372" s="456"/>
      <c r="J372" s="456"/>
    </row>
    <row r="373" spans="2:11" x14ac:dyDescent="0.2">
      <c r="H373" s="63"/>
      <c r="I373" s="63"/>
      <c r="J373" s="63"/>
    </row>
    <row r="374" spans="2:11" x14ac:dyDescent="0.2">
      <c r="H374" s="63"/>
      <c r="I374" s="63"/>
      <c r="J374" s="63"/>
    </row>
    <row r="375" spans="2:11" x14ac:dyDescent="0.2">
      <c r="H375" s="63"/>
      <c r="I375" s="63"/>
      <c r="J375" s="63"/>
    </row>
    <row r="376" spans="2:11" x14ac:dyDescent="0.2">
      <c r="H376" s="64"/>
      <c r="I376" s="64"/>
      <c r="J376" s="64"/>
    </row>
    <row r="377" spans="2:11" x14ac:dyDescent="0.2">
      <c r="H377" s="471" t="s">
        <v>185</v>
      </c>
      <c r="I377" s="471"/>
      <c r="J377" s="471"/>
    </row>
    <row r="378" spans="2:11" x14ac:dyDescent="0.2">
      <c r="H378" s="472" t="s">
        <v>186</v>
      </c>
      <c r="I378" s="472"/>
      <c r="J378" s="472"/>
    </row>
    <row r="382" spans="2:11" ht="15" x14ac:dyDescent="0.25">
      <c r="B382" s="473" t="s">
        <v>74</v>
      </c>
      <c r="C382" s="473"/>
      <c r="D382" s="473"/>
      <c r="E382" s="473"/>
      <c r="F382" s="473"/>
      <c r="G382" s="473"/>
      <c r="H382" s="473"/>
      <c r="I382" s="473"/>
      <c r="J382" s="473"/>
    </row>
    <row r="383" spans="2:11" ht="15" x14ac:dyDescent="0.25">
      <c r="B383" s="473" t="s">
        <v>198</v>
      </c>
      <c r="C383" s="473"/>
      <c r="D383" s="473"/>
      <c r="E383" s="473"/>
      <c r="F383" s="473"/>
      <c r="G383" s="473"/>
      <c r="H383" s="473"/>
      <c r="I383" s="473"/>
      <c r="J383" s="473"/>
    </row>
    <row r="384" spans="2:11" ht="15" x14ac:dyDescent="0.25">
      <c r="B384" s="473" t="s">
        <v>59</v>
      </c>
      <c r="C384" s="473"/>
      <c r="D384" s="473"/>
      <c r="E384" s="473"/>
      <c r="F384" s="473"/>
      <c r="G384" s="473"/>
      <c r="H384" s="473"/>
      <c r="I384" s="473"/>
      <c r="J384" s="473"/>
    </row>
    <row r="385" spans="2:11" ht="15" x14ac:dyDescent="0.25">
      <c r="B385" s="473" t="s">
        <v>199</v>
      </c>
      <c r="C385" s="473"/>
      <c r="D385" s="473"/>
      <c r="E385" s="473"/>
      <c r="F385" s="473"/>
      <c r="G385" s="473"/>
      <c r="H385" s="473"/>
      <c r="I385" s="473"/>
      <c r="J385" s="473"/>
    </row>
    <row r="387" spans="2:11" x14ac:dyDescent="0.2">
      <c r="B387" s="474" t="s">
        <v>75</v>
      </c>
      <c r="C387" s="474"/>
      <c r="D387" s="474"/>
      <c r="E387" s="474"/>
      <c r="F387" s="474"/>
      <c r="G387" s="474"/>
      <c r="H387" s="474"/>
      <c r="I387" s="474"/>
      <c r="J387" s="474"/>
      <c r="K387" s="54"/>
    </row>
    <row r="388" spans="2:11" x14ac:dyDescent="0.2">
      <c r="B388" s="474" t="s">
        <v>200</v>
      </c>
      <c r="C388" s="474"/>
      <c r="D388" s="474"/>
      <c r="E388" s="474"/>
      <c r="F388" s="474"/>
      <c r="G388" s="474"/>
      <c r="H388" s="474"/>
      <c r="I388" s="474"/>
      <c r="J388" s="474"/>
      <c r="K388" s="54"/>
    </row>
    <row r="389" spans="2:11" x14ac:dyDescent="0.2">
      <c r="B389" s="453" t="s">
        <v>76</v>
      </c>
      <c r="C389" s="475"/>
      <c r="D389" s="475"/>
      <c r="E389" s="475"/>
      <c r="F389" s="475"/>
      <c r="G389" s="475"/>
      <c r="H389" s="475"/>
      <c r="I389" s="475"/>
      <c r="J389" s="475"/>
      <c r="K389" s="475"/>
    </row>
    <row r="390" spans="2:11" ht="6.75" customHeight="1" x14ac:dyDescent="0.2">
      <c r="B390" s="476"/>
      <c r="C390" s="477"/>
      <c r="D390" s="477"/>
      <c r="E390" s="477"/>
      <c r="F390" s="477"/>
      <c r="G390" s="477"/>
      <c r="H390" s="477"/>
      <c r="I390" s="477"/>
      <c r="J390" s="477"/>
      <c r="K390" s="477"/>
    </row>
    <row r="391" spans="2:11" ht="22.5" customHeight="1" thickBot="1" x14ac:dyDescent="0.25">
      <c r="B391" s="478" t="s">
        <v>535</v>
      </c>
      <c r="C391" s="479"/>
      <c r="D391" s="479"/>
      <c r="E391" s="479"/>
      <c r="F391" s="479"/>
      <c r="G391" s="479"/>
      <c r="H391" s="479"/>
      <c r="I391" s="479"/>
      <c r="J391" s="479"/>
      <c r="K391" s="479"/>
    </row>
    <row r="392" spans="2:11" ht="51" x14ac:dyDescent="0.2">
      <c r="B392" s="56" t="s">
        <v>62</v>
      </c>
      <c r="C392" s="57" t="s">
        <v>223</v>
      </c>
      <c r="D392" s="299" t="s">
        <v>224</v>
      </c>
      <c r="E392" s="58" t="s">
        <v>63</v>
      </c>
      <c r="F392" s="58" t="s">
        <v>225</v>
      </c>
      <c r="G392" s="58" t="s">
        <v>226</v>
      </c>
      <c r="H392" s="58" t="s">
        <v>227</v>
      </c>
      <c r="I392" s="58" t="s">
        <v>228</v>
      </c>
      <c r="J392" s="65" t="s">
        <v>229</v>
      </c>
      <c r="K392" s="66"/>
    </row>
    <row r="393" spans="2:11" ht="18.75" customHeight="1" x14ac:dyDescent="0.2">
      <c r="B393" s="261">
        <v>1</v>
      </c>
      <c r="C393" s="373">
        <v>2</v>
      </c>
      <c r="D393" s="260">
        <v>3</v>
      </c>
      <c r="E393" s="260">
        <v>4</v>
      </c>
      <c r="F393" s="260">
        <v>5</v>
      </c>
      <c r="G393" s="373">
        <v>6</v>
      </c>
      <c r="H393" s="260">
        <v>7</v>
      </c>
      <c r="I393" s="262" t="s">
        <v>78</v>
      </c>
      <c r="J393" s="263" t="s">
        <v>79</v>
      </c>
      <c r="K393" s="66"/>
    </row>
    <row r="394" spans="2:11" ht="28.5" x14ac:dyDescent="0.2">
      <c r="B394" s="255">
        <v>1</v>
      </c>
      <c r="C394" s="374" t="s">
        <v>400</v>
      </c>
      <c r="D394" s="256" t="s">
        <v>241</v>
      </c>
      <c r="E394" s="252" t="s">
        <v>230</v>
      </c>
      <c r="F394" s="406">
        <v>109307200</v>
      </c>
      <c r="G394" s="411">
        <v>109290552</v>
      </c>
      <c r="H394" s="407">
        <v>0</v>
      </c>
      <c r="I394" s="297">
        <f>G394+H394</f>
        <v>109290552</v>
      </c>
      <c r="J394" s="375">
        <f>F394-I394</f>
        <v>16648</v>
      </c>
      <c r="K394" s="66"/>
    </row>
    <row r="395" spans="2:11" ht="28.5" x14ac:dyDescent="0.2">
      <c r="B395" s="255"/>
      <c r="C395" s="287" t="s">
        <v>237</v>
      </c>
      <c r="D395" s="256" t="s">
        <v>231</v>
      </c>
      <c r="E395" s="252" t="s">
        <v>230</v>
      </c>
      <c r="F395" s="406">
        <v>5400000</v>
      </c>
      <c r="G395" s="411">
        <v>5400000</v>
      </c>
      <c r="H395" s="407">
        <v>0</v>
      </c>
      <c r="I395" s="297">
        <f t="shared" ref="I395:I406" si="15">G395+H395</f>
        <v>5400000</v>
      </c>
      <c r="J395" s="375">
        <f t="shared" ref="J395:J406" si="16">F395-I395</f>
        <v>0</v>
      </c>
      <c r="K395" s="66"/>
    </row>
    <row r="396" spans="2:11" ht="28.5" x14ac:dyDescent="0.2">
      <c r="B396" s="255"/>
      <c r="C396" s="288" t="s">
        <v>238</v>
      </c>
      <c r="D396" s="294" t="s">
        <v>232</v>
      </c>
      <c r="E396" s="252" t="s">
        <v>230</v>
      </c>
      <c r="F396" s="406">
        <v>7800000</v>
      </c>
      <c r="G396" s="411">
        <v>7776000</v>
      </c>
      <c r="H396" s="407">
        <v>0</v>
      </c>
      <c r="I396" s="297">
        <f t="shared" si="15"/>
        <v>7776000</v>
      </c>
      <c r="J396" s="375">
        <f t="shared" si="16"/>
        <v>24000</v>
      </c>
      <c r="K396" s="66"/>
    </row>
    <row r="397" spans="2:11" ht="28.5" x14ac:dyDescent="0.2">
      <c r="B397" s="255"/>
      <c r="C397" s="292" t="s">
        <v>260</v>
      </c>
      <c r="D397" s="296" t="s">
        <v>258</v>
      </c>
      <c r="E397" s="293" t="s">
        <v>230</v>
      </c>
      <c r="F397" s="406">
        <v>6769200</v>
      </c>
      <c r="G397" s="411">
        <v>6769200</v>
      </c>
      <c r="H397" s="407">
        <v>0</v>
      </c>
      <c r="I397" s="297">
        <f t="shared" si="15"/>
        <v>6769200</v>
      </c>
      <c r="J397" s="375">
        <f t="shared" si="16"/>
        <v>0</v>
      </c>
      <c r="K397" s="66"/>
    </row>
    <row r="398" spans="2:11" ht="28.5" x14ac:dyDescent="0.2">
      <c r="B398" s="255"/>
      <c r="C398" s="374" t="s">
        <v>401</v>
      </c>
      <c r="D398" s="295" t="s">
        <v>259</v>
      </c>
      <c r="E398" s="252" t="s">
        <v>230</v>
      </c>
      <c r="F398" s="406">
        <v>20307600</v>
      </c>
      <c r="G398" s="411">
        <v>20305125</v>
      </c>
      <c r="H398" s="407">
        <v>0</v>
      </c>
      <c r="I398" s="297">
        <f t="shared" si="15"/>
        <v>20305125</v>
      </c>
      <c r="J398" s="375">
        <f t="shared" si="16"/>
        <v>2475</v>
      </c>
      <c r="K398" s="66"/>
    </row>
    <row r="399" spans="2:11" ht="28.5" x14ac:dyDescent="0.2">
      <c r="B399" s="255">
        <v>2</v>
      </c>
      <c r="C399" s="287" t="s">
        <v>237</v>
      </c>
      <c r="D399" s="256" t="s">
        <v>231</v>
      </c>
      <c r="E399" s="252" t="s">
        <v>233</v>
      </c>
      <c r="F399" s="406">
        <v>94600000</v>
      </c>
      <c r="G399" s="411">
        <v>30900000</v>
      </c>
      <c r="H399" s="407">
        <v>21600000</v>
      </c>
      <c r="I399" s="297">
        <f t="shared" si="15"/>
        <v>52500000</v>
      </c>
      <c r="J399" s="375">
        <f t="shared" si="16"/>
        <v>42100000</v>
      </c>
      <c r="K399" s="66"/>
    </row>
    <row r="400" spans="2:11" ht="28.5" x14ac:dyDescent="0.2">
      <c r="B400" s="255"/>
      <c r="C400" s="288" t="s">
        <v>238</v>
      </c>
      <c r="D400" s="256" t="s">
        <v>232</v>
      </c>
      <c r="E400" s="252" t="s">
        <v>233</v>
      </c>
      <c r="F400" s="406">
        <v>37877000</v>
      </c>
      <c r="G400" s="411">
        <v>7800000</v>
      </c>
      <c r="H400" s="407">
        <v>21150000</v>
      </c>
      <c r="I400" s="297">
        <f t="shared" si="15"/>
        <v>28950000</v>
      </c>
      <c r="J400" s="375">
        <f t="shared" si="16"/>
        <v>8927000</v>
      </c>
      <c r="K400" s="66"/>
    </row>
    <row r="401" spans="2:11" ht="28.5" x14ac:dyDescent="0.2">
      <c r="B401" s="255">
        <v>3</v>
      </c>
      <c r="C401" s="287" t="s">
        <v>237</v>
      </c>
      <c r="D401" s="256" t="s">
        <v>231</v>
      </c>
      <c r="E401" s="252" t="s">
        <v>234</v>
      </c>
      <c r="F401" s="406">
        <v>217325000</v>
      </c>
      <c r="G401" s="411">
        <v>101925000</v>
      </c>
      <c r="H401" s="407">
        <v>0</v>
      </c>
      <c r="I401" s="297">
        <f t="shared" si="15"/>
        <v>101925000</v>
      </c>
      <c r="J401" s="375">
        <f t="shared" si="16"/>
        <v>115400000</v>
      </c>
      <c r="K401" s="66"/>
    </row>
    <row r="402" spans="2:11" ht="28.5" x14ac:dyDescent="0.2">
      <c r="B402" s="255"/>
      <c r="C402" s="288" t="s">
        <v>238</v>
      </c>
      <c r="D402" s="256" t="s">
        <v>232</v>
      </c>
      <c r="E402" s="252" t="s">
        <v>234</v>
      </c>
      <c r="F402" s="406">
        <v>6504000</v>
      </c>
      <c r="G402" s="411">
        <v>2160000</v>
      </c>
      <c r="H402" s="407">
        <v>0</v>
      </c>
      <c r="I402" s="297">
        <f t="shared" si="15"/>
        <v>2160000</v>
      </c>
      <c r="J402" s="375">
        <f t="shared" si="16"/>
        <v>4344000</v>
      </c>
      <c r="K402" s="66"/>
    </row>
    <row r="403" spans="2:11" ht="26.25" customHeight="1" x14ac:dyDescent="0.2">
      <c r="B403" s="255">
        <v>4</v>
      </c>
      <c r="C403" s="287" t="s">
        <v>239</v>
      </c>
      <c r="D403" s="252" t="s">
        <v>261</v>
      </c>
      <c r="E403" s="252" t="s">
        <v>235</v>
      </c>
      <c r="F403" s="406">
        <v>59000000</v>
      </c>
      <c r="G403" s="411">
        <v>0</v>
      </c>
      <c r="H403" s="407">
        <v>36437661</v>
      </c>
      <c r="I403" s="297">
        <f t="shared" si="15"/>
        <v>36437661</v>
      </c>
      <c r="J403" s="375">
        <f t="shared" si="16"/>
        <v>22562339</v>
      </c>
      <c r="K403" s="66"/>
    </row>
    <row r="404" spans="2:11" ht="27" customHeight="1" x14ac:dyDescent="0.2">
      <c r="B404" s="255">
        <v>5</v>
      </c>
      <c r="C404" s="288" t="s">
        <v>238</v>
      </c>
      <c r="D404" s="256" t="s">
        <v>232</v>
      </c>
      <c r="E404" s="252" t="s">
        <v>236</v>
      </c>
      <c r="F404" s="406">
        <v>15600000</v>
      </c>
      <c r="G404" s="411">
        <v>4320000</v>
      </c>
      <c r="H404" s="407">
        <v>5040000</v>
      </c>
      <c r="I404" s="297">
        <f t="shared" si="15"/>
        <v>9360000</v>
      </c>
      <c r="J404" s="375">
        <f t="shared" si="16"/>
        <v>6240000</v>
      </c>
      <c r="K404" s="66"/>
    </row>
    <row r="405" spans="2:11" ht="25.5" customHeight="1" x14ac:dyDescent="0.2">
      <c r="B405" s="255"/>
      <c r="C405" s="287" t="s">
        <v>237</v>
      </c>
      <c r="D405" s="256" t="s">
        <v>231</v>
      </c>
      <c r="E405" s="252" t="s">
        <v>236</v>
      </c>
      <c r="F405" s="406">
        <v>3200000</v>
      </c>
      <c r="G405" s="411">
        <v>0</v>
      </c>
      <c r="H405" s="407">
        <v>0</v>
      </c>
      <c r="I405" s="297">
        <f t="shared" si="15"/>
        <v>0</v>
      </c>
      <c r="J405" s="375">
        <f t="shared" si="16"/>
        <v>3200000</v>
      </c>
      <c r="K405" s="66"/>
    </row>
    <row r="406" spans="2:11" ht="24" customHeight="1" x14ac:dyDescent="0.2">
      <c r="B406" s="244"/>
      <c r="C406" s="287" t="s">
        <v>402</v>
      </c>
      <c r="D406" s="245" t="s">
        <v>240</v>
      </c>
      <c r="E406" s="252" t="s">
        <v>236</v>
      </c>
      <c r="F406" s="406">
        <v>12000000</v>
      </c>
      <c r="G406" s="411">
        <v>12000000</v>
      </c>
      <c r="H406" s="407">
        <v>0</v>
      </c>
      <c r="I406" s="297">
        <f t="shared" si="15"/>
        <v>12000000</v>
      </c>
      <c r="J406" s="375">
        <f t="shared" si="16"/>
        <v>0</v>
      </c>
      <c r="K406" s="66"/>
    </row>
    <row r="407" spans="2:11" ht="28.5" customHeight="1" thickBot="1" x14ac:dyDescent="0.25">
      <c r="B407" s="62"/>
      <c r="C407" s="465" t="s">
        <v>48</v>
      </c>
      <c r="D407" s="466"/>
      <c r="E407" s="467"/>
      <c r="F407" s="387">
        <f>SUM(F394:F406)</f>
        <v>595690000</v>
      </c>
      <c r="G407" s="408">
        <f>SUM(G394:G406)</f>
        <v>308645877</v>
      </c>
      <c r="H407" s="250">
        <f>SUM(H394:H406)</f>
        <v>84227661</v>
      </c>
      <c r="I407" s="250">
        <f>SUM(I394:I406)</f>
        <v>392873538</v>
      </c>
      <c r="J407" s="376">
        <f>F407-I407</f>
        <v>202816462</v>
      </c>
      <c r="K407" s="66"/>
    </row>
    <row r="408" spans="2:11" ht="32.25" customHeight="1" x14ac:dyDescent="0.2">
      <c r="B408" s="468" t="s">
        <v>80</v>
      </c>
      <c r="C408" s="468"/>
      <c r="D408" s="468"/>
      <c r="E408" s="468"/>
      <c r="F408" s="468"/>
      <c r="G408" s="468"/>
      <c r="H408" s="468"/>
      <c r="I408" s="468"/>
      <c r="J408" s="468"/>
      <c r="K408" s="55"/>
    </row>
    <row r="409" spans="2:11" ht="18.75" customHeight="1" x14ac:dyDescent="0.2">
      <c r="B409" s="469" t="s">
        <v>72</v>
      </c>
      <c r="C409" s="469"/>
      <c r="D409" s="469"/>
      <c r="E409" s="469"/>
      <c r="F409" s="469"/>
      <c r="G409" s="469"/>
      <c r="H409" s="469"/>
      <c r="I409" s="469"/>
      <c r="J409" s="469"/>
      <c r="K409" s="469"/>
    </row>
    <row r="410" spans="2:11" x14ac:dyDescent="0.2">
      <c r="B410" s="55"/>
      <c r="C410" s="55"/>
      <c r="D410" s="55"/>
      <c r="E410" s="55"/>
      <c r="F410" s="55"/>
      <c r="G410" s="55"/>
      <c r="H410" s="55"/>
      <c r="I410" s="55"/>
      <c r="J410" s="55"/>
      <c r="K410" s="55"/>
    </row>
    <row r="411" spans="2:11" x14ac:dyDescent="0.2">
      <c r="H411" s="455" t="s">
        <v>523</v>
      </c>
      <c r="I411" s="470"/>
      <c r="J411" s="470"/>
    </row>
    <row r="412" spans="2:11" x14ac:dyDescent="0.2">
      <c r="G412" s="64" t="s">
        <v>262</v>
      </c>
      <c r="H412" s="456" t="s">
        <v>187</v>
      </c>
      <c r="I412" s="456"/>
      <c r="J412" s="456"/>
    </row>
    <row r="413" spans="2:11" x14ac:dyDescent="0.2">
      <c r="H413" s="63"/>
      <c r="I413" s="63"/>
      <c r="J413" s="63"/>
    </row>
    <row r="414" spans="2:11" ht="6.75" customHeight="1" x14ac:dyDescent="0.2">
      <c r="H414" s="63"/>
      <c r="I414" s="63"/>
      <c r="J414" s="63"/>
    </row>
    <row r="415" spans="2:11" x14ac:dyDescent="0.2">
      <c r="H415" s="63"/>
      <c r="I415" s="63"/>
      <c r="J415" s="63"/>
    </row>
    <row r="416" spans="2:11" x14ac:dyDescent="0.2">
      <c r="H416" s="64"/>
      <c r="I416" s="64"/>
      <c r="J416" s="64"/>
    </row>
    <row r="417" spans="2:13" x14ac:dyDescent="0.2">
      <c r="H417" s="471" t="s">
        <v>185</v>
      </c>
      <c r="I417" s="471"/>
      <c r="J417" s="471"/>
    </row>
    <row r="418" spans="2:13" x14ac:dyDescent="0.2">
      <c r="H418" s="472" t="s">
        <v>186</v>
      </c>
      <c r="I418" s="472"/>
      <c r="J418" s="472"/>
    </row>
    <row r="421" spans="2:13" ht="17.25" customHeight="1" x14ac:dyDescent="0.25">
      <c r="B421" s="473" t="s">
        <v>74</v>
      </c>
      <c r="C421" s="473"/>
      <c r="D421" s="473"/>
      <c r="E421" s="473"/>
      <c r="F421" s="473"/>
      <c r="G421" s="473"/>
      <c r="H421" s="473"/>
      <c r="I421" s="473"/>
      <c r="J421" s="473"/>
    </row>
    <row r="422" spans="2:13" ht="17.25" customHeight="1" x14ac:dyDescent="0.25">
      <c r="B422" s="473" t="s">
        <v>198</v>
      </c>
      <c r="C422" s="473"/>
      <c r="D422" s="473"/>
      <c r="E422" s="473"/>
      <c r="F422" s="473"/>
      <c r="G422" s="473"/>
      <c r="H422" s="473"/>
      <c r="I422" s="473"/>
      <c r="J422" s="473"/>
    </row>
    <row r="423" spans="2:13" ht="18" customHeight="1" x14ac:dyDescent="0.25">
      <c r="B423" s="473" t="s">
        <v>59</v>
      </c>
      <c r="C423" s="473"/>
      <c r="D423" s="473"/>
      <c r="E423" s="473"/>
      <c r="F423" s="473"/>
      <c r="G423" s="473"/>
      <c r="H423" s="473"/>
      <c r="I423" s="473"/>
      <c r="J423" s="473"/>
    </row>
    <row r="424" spans="2:13" ht="17.25" customHeight="1" x14ac:dyDescent="0.25">
      <c r="B424" s="473" t="s">
        <v>199</v>
      </c>
      <c r="C424" s="473"/>
      <c r="D424" s="473"/>
      <c r="E424" s="473"/>
      <c r="F424" s="473"/>
      <c r="G424" s="473"/>
      <c r="H424" s="473"/>
      <c r="I424" s="473"/>
      <c r="J424" s="473"/>
    </row>
    <row r="426" spans="2:13" x14ac:dyDescent="0.2">
      <c r="B426" s="474" t="s">
        <v>75</v>
      </c>
      <c r="C426" s="474"/>
      <c r="D426" s="474"/>
      <c r="E426" s="474"/>
      <c r="F426" s="474"/>
      <c r="G426" s="474"/>
      <c r="H426" s="474"/>
      <c r="I426" s="474"/>
      <c r="J426" s="474"/>
      <c r="K426" s="54"/>
    </row>
    <row r="427" spans="2:13" x14ac:dyDescent="0.2">
      <c r="B427" s="474" t="s">
        <v>200</v>
      </c>
      <c r="C427" s="474"/>
      <c r="D427" s="474"/>
      <c r="E427" s="474"/>
      <c r="F427" s="474"/>
      <c r="G427" s="474"/>
      <c r="H427" s="474"/>
      <c r="I427" s="474"/>
      <c r="J427" s="474"/>
      <c r="K427" s="54"/>
    </row>
    <row r="428" spans="2:13" x14ac:dyDescent="0.2">
      <c r="B428" s="453" t="s">
        <v>76</v>
      </c>
      <c r="C428" s="475"/>
      <c r="D428" s="475"/>
      <c r="E428" s="475"/>
      <c r="F428" s="475"/>
      <c r="G428" s="475"/>
      <c r="H428" s="475"/>
      <c r="I428" s="475"/>
      <c r="J428" s="475"/>
      <c r="K428" s="475"/>
    </row>
    <row r="429" spans="2:13" x14ac:dyDescent="0.2">
      <c r="B429" s="476"/>
      <c r="C429" s="477"/>
      <c r="D429" s="477"/>
      <c r="E429" s="477"/>
      <c r="F429" s="477"/>
      <c r="G429" s="477"/>
      <c r="H429" s="477"/>
      <c r="I429" s="477"/>
      <c r="J429" s="477"/>
      <c r="K429" s="477"/>
    </row>
    <row r="430" spans="2:13" ht="19.5" customHeight="1" thickBot="1" x14ac:dyDescent="0.25">
      <c r="B430" s="478" t="s">
        <v>586</v>
      </c>
      <c r="C430" s="479"/>
      <c r="D430" s="479"/>
      <c r="E430" s="479"/>
      <c r="F430" s="479"/>
      <c r="G430" s="479"/>
      <c r="H430" s="479"/>
      <c r="I430" s="479"/>
      <c r="J430" s="479"/>
      <c r="K430" s="479"/>
    </row>
    <row r="431" spans="2:13" ht="51" x14ac:dyDescent="0.2">
      <c r="B431" s="56" t="s">
        <v>62</v>
      </c>
      <c r="C431" s="57" t="s">
        <v>223</v>
      </c>
      <c r="D431" s="299" t="s">
        <v>224</v>
      </c>
      <c r="E431" s="58" t="s">
        <v>63</v>
      </c>
      <c r="F431" s="58" t="s">
        <v>225</v>
      </c>
      <c r="G431" s="58" t="s">
        <v>226</v>
      </c>
      <c r="H431" s="58" t="s">
        <v>227</v>
      </c>
      <c r="I431" s="58" t="s">
        <v>228</v>
      </c>
      <c r="J431" s="65" t="s">
        <v>229</v>
      </c>
      <c r="K431" s="66"/>
    </row>
    <row r="432" spans="2:13" ht="18.75" customHeight="1" x14ac:dyDescent="0.2">
      <c r="B432" s="261">
        <v>1</v>
      </c>
      <c r="C432" s="373">
        <v>2</v>
      </c>
      <c r="D432" s="260">
        <v>3</v>
      </c>
      <c r="E432" s="260">
        <v>4</v>
      </c>
      <c r="F432" s="260">
        <v>5</v>
      </c>
      <c r="G432" s="373">
        <v>6</v>
      </c>
      <c r="H432" s="260">
        <v>7</v>
      </c>
      <c r="I432" s="262" t="s">
        <v>78</v>
      </c>
      <c r="J432" s="263" t="s">
        <v>79</v>
      </c>
      <c r="K432" s="66"/>
      <c r="M432" s="424">
        <f>SUM(F433:F437)</f>
        <v>149584000</v>
      </c>
    </row>
    <row r="433" spans="2:13" ht="28.5" x14ac:dyDescent="0.2">
      <c r="B433" s="255">
        <v>1</v>
      </c>
      <c r="C433" s="374" t="s">
        <v>400</v>
      </c>
      <c r="D433" s="256" t="s">
        <v>241</v>
      </c>
      <c r="E433" s="252" t="s">
        <v>230</v>
      </c>
      <c r="F433" s="406">
        <v>109307200</v>
      </c>
      <c r="G433" s="411">
        <v>109290552</v>
      </c>
      <c r="H433" s="407">
        <v>0</v>
      </c>
      <c r="I433" s="297">
        <f>G433+H433</f>
        <v>109290552</v>
      </c>
      <c r="J433" s="375">
        <f>F433-I433</f>
        <v>16648</v>
      </c>
      <c r="K433" s="66"/>
      <c r="M433" s="423">
        <f>SUM(I433:I437)</f>
        <v>149540877</v>
      </c>
    </row>
    <row r="434" spans="2:13" ht="28.5" x14ac:dyDescent="0.2">
      <c r="B434" s="255"/>
      <c r="C434" s="287" t="s">
        <v>237</v>
      </c>
      <c r="D434" s="256" t="s">
        <v>231</v>
      </c>
      <c r="E434" s="252" t="s">
        <v>230</v>
      </c>
      <c r="F434" s="406">
        <v>5400000</v>
      </c>
      <c r="G434" s="411">
        <v>5400000</v>
      </c>
      <c r="H434" s="407">
        <v>0</v>
      </c>
      <c r="I434" s="297">
        <f t="shared" ref="I434:I445" si="17">G434+H434</f>
        <v>5400000</v>
      </c>
      <c r="J434" s="375">
        <f t="shared" ref="J434:J445" si="18">F434-I434</f>
        <v>0</v>
      </c>
      <c r="K434" s="66"/>
    </row>
    <row r="435" spans="2:13" ht="28.5" x14ac:dyDescent="0.2">
      <c r="B435" s="255"/>
      <c r="C435" s="288" t="s">
        <v>238</v>
      </c>
      <c r="D435" s="294" t="s">
        <v>232</v>
      </c>
      <c r="E435" s="252" t="s">
        <v>230</v>
      </c>
      <c r="F435" s="406">
        <v>7800000</v>
      </c>
      <c r="G435" s="411">
        <v>7776000</v>
      </c>
      <c r="H435" s="407">
        <v>0</v>
      </c>
      <c r="I435" s="297">
        <f t="shared" si="17"/>
        <v>7776000</v>
      </c>
      <c r="J435" s="375">
        <f t="shared" si="18"/>
        <v>24000</v>
      </c>
      <c r="K435" s="66"/>
      <c r="M435" s="424">
        <f>M438+M440</f>
        <v>356306000</v>
      </c>
    </row>
    <row r="436" spans="2:13" ht="28.5" x14ac:dyDescent="0.2">
      <c r="B436" s="255"/>
      <c r="C436" s="292" t="s">
        <v>260</v>
      </c>
      <c r="D436" s="296" t="s">
        <v>258</v>
      </c>
      <c r="E436" s="293" t="s">
        <v>230</v>
      </c>
      <c r="F436" s="406">
        <v>6769200</v>
      </c>
      <c r="G436" s="411">
        <v>6769200</v>
      </c>
      <c r="H436" s="407">
        <v>0</v>
      </c>
      <c r="I436" s="297">
        <f t="shared" si="17"/>
        <v>6769200</v>
      </c>
      <c r="J436" s="375">
        <f t="shared" si="18"/>
        <v>0</v>
      </c>
      <c r="K436" s="66"/>
      <c r="M436" s="423">
        <f>M439+M441</f>
        <v>323977000</v>
      </c>
    </row>
    <row r="437" spans="2:13" ht="28.5" x14ac:dyDescent="0.2">
      <c r="B437" s="255"/>
      <c r="C437" s="374" t="s">
        <v>401</v>
      </c>
      <c r="D437" s="295" t="s">
        <v>259</v>
      </c>
      <c r="E437" s="252" t="s">
        <v>230</v>
      </c>
      <c r="F437" s="406">
        <v>20307600</v>
      </c>
      <c r="G437" s="411">
        <v>20305125</v>
      </c>
      <c r="H437" s="407">
        <v>0</v>
      </c>
      <c r="I437" s="297">
        <f t="shared" si="17"/>
        <v>20305125</v>
      </c>
      <c r="J437" s="375">
        <f t="shared" si="18"/>
        <v>2475</v>
      </c>
      <c r="K437" s="66"/>
    </row>
    <row r="438" spans="2:13" ht="28.5" x14ac:dyDescent="0.2">
      <c r="B438" s="255">
        <v>2</v>
      </c>
      <c r="C438" s="287" t="s">
        <v>237</v>
      </c>
      <c r="D438" s="256" t="s">
        <v>231</v>
      </c>
      <c r="E438" s="252" t="s">
        <v>233</v>
      </c>
      <c r="F438" s="406">
        <v>94600000</v>
      </c>
      <c r="G438" s="411">
        <v>52500000</v>
      </c>
      <c r="H438" s="407">
        <v>31450000</v>
      </c>
      <c r="I438" s="297">
        <f t="shared" si="17"/>
        <v>83950000</v>
      </c>
      <c r="J438" s="375">
        <f t="shared" si="18"/>
        <v>10650000</v>
      </c>
      <c r="K438" s="66"/>
      <c r="M438" s="424">
        <f>SUM(F438:F439)</f>
        <v>132477000</v>
      </c>
    </row>
    <row r="439" spans="2:13" ht="28.5" x14ac:dyDescent="0.2">
      <c r="B439" s="255"/>
      <c r="C439" s="288" t="s">
        <v>238</v>
      </c>
      <c r="D439" s="256" t="s">
        <v>232</v>
      </c>
      <c r="E439" s="252" t="s">
        <v>233</v>
      </c>
      <c r="F439" s="406">
        <v>37877000</v>
      </c>
      <c r="G439" s="411">
        <v>28950000</v>
      </c>
      <c r="H439" s="407">
        <v>8448000</v>
      </c>
      <c r="I439" s="297">
        <f t="shared" si="17"/>
        <v>37398000</v>
      </c>
      <c r="J439" s="375">
        <f t="shared" si="18"/>
        <v>479000</v>
      </c>
      <c r="K439" s="66"/>
      <c r="M439" s="423">
        <f>SUM(I438:I439)</f>
        <v>121348000</v>
      </c>
    </row>
    <row r="440" spans="2:13" ht="28.5" x14ac:dyDescent="0.2">
      <c r="B440" s="255">
        <v>3</v>
      </c>
      <c r="C440" s="287" t="s">
        <v>237</v>
      </c>
      <c r="D440" s="256" t="s">
        <v>231</v>
      </c>
      <c r="E440" s="252" t="s">
        <v>234</v>
      </c>
      <c r="F440" s="406">
        <v>217325000</v>
      </c>
      <c r="G440" s="411">
        <v>101925000</v>
      </c>
      <c r="H440" s="407">
        <v>94200000</v>
      </c>
      <c r="I440" s="297">
        <f t="shared" si="17"/>
        <v>196125000</v>
      </c>
      <c r="J440" s="375">
        <f t="shared" si="18"/>
        <v>21200000</v>
      </c>
      <c r="K440" s="66"/>
      <c r="M440" s="424">
        <f>SUM(F440:F441)</f>
        <v>223829000</v>
      </c>
    </row>
    <row r="441" spans="2:13" ht="28.5" x14ac:dyDescent="0.2">
      <c r="B441" s="255"/>
      <c r="C441" s="288" t="s">
        <v>238</v>
      </c>
      <c r="D441" s="256" t="s">
        <v>232</v>
      </c>
      <c r="E441" s="252" t="s">
        <v>234</v>
      </c>
      <c r="F441" s="406">
        <v>6504000</v>
      </c>
      <c r="G441" s="411">
        <v>2160000</v>
      </c>
      <c r="H441" s="407">
        <v>4344000</v>
      </c>
      <c r="I441" s="297">
        <f t="shared" si="17"/>
        <v>6504000</v>
      </c>
      <c r="J441" s="375">
        <f t="shared" si="18"/>
        <v>0</v>
      </c>
      <c r="K441" s="66"/>
      <c r="M441" s="423">
        <f>SUM(I440:I441)</f>
        <v>202629000</v>
      </c>
    </row>
    <row r="442" spans="2:13" ht="21.75" customHeight="1" x14ac:dyDescent="0.2">
      <c r="B442" s="255">
        <v>4</v>
      </c>
      <c r="C442" s="287" t="s">
        <v>239</v>
      </c>
      <c r="D442" s="252" t="s">
        <v>261</v>
      </c>
      <c r="E442" s="252" t="s">
        <v>235</v>
      </c>
      <c r="F442" s="406">
        <v>59000000</v>
      </c>
      <c r="G442" s="411">
        <v>36437661</v>
      </c>
      <c r="H442" s="407">
        <v>22272942</v>
      </c>
      <c r="I442" s="297">
        <f>G442+H442</f>
        <v>58710603</v>
      </c>
      <c r="J442" s="375">
        <f t="shared" si="18"/>
        <v>289397</v>
      </c>
      <c r="K442" s="66"/>
    </row>
    <row r="443" spans="2:13" ht="22.5" customHeight="1" x14ac:dyDescent="0.2">
      <c r="B443" s="255">
        <v>5</v>
      </c>
      <c r="C443" s="288" t="s">
        <v>238</v>
      </c>
      <c r="D443" s="256" t="s">
        <v>232</v>
      </c>
      <c r="E443" s="252" t="s">
        <v>236</v>
      </c>
      <c r="F443" s="406">
        <v>15600000</v>
      </c>
      <c r="G443" s="411">
        <v>9360000</v>
      </c>
      <c r="H443" s="407">
        <v>6240000</v>
      </c>
      <c r="I443" s="297">
        <f>G443+H443</f>
        <v>15600000</v>
      </c>
      <c r="J443" s="375">
        <f t="shared" si="18"/>
        <v>0</v>
      </c>
      <c r="K443" s="66"/>
      <c r="M443" s="424">
        <f>SUM(F443:F445)</f>
        <v>30800000</v>
      </c>
    </row>
    <row r="444" spans="2:13" ht="21" customHeight="1" x14ac:dyDescent="0.2">
      <c r="B444" s="255"/>
      <c r="C444" s="287" t="s">
        <v>237</v>
      </c>
      <c r="D444" s="256" t="s">
        <v>231</v>
      </c>
      <c r="E444" s="252" t="s">
        <v>236</v>
      </c>
      <c r="F444" s="406">
        <v>3200000</v>
      </c>
      <c r="G444" s="411">
        <v>0</v>
      </c>
      <c r="H444" s="407">
        <v>3200000</v>
      </c>
      <c r="I444" s="297">
        <f t="shared" si="17"/>
        <v>3200000</v>
      </c>
      <c r="J444" s="375">
        <f t="shared" si="18"/>
        <v>0</v>
      </c>
      <c r="K444" s="66"/>
      <c r="M444" s="423">
        <f>SUM(I443:I445)</f>
        <v>30800000</v>
      </c>
    </row>
    <row r="445" spans="2:13" ht="21.75" customHeight="1" x14ac:dyDescent="0.2">
      <c r="B445" s="244"/>
      <c r="C445" s="287" t="s">
        <v>402</v>
      </c>
      <c r="D445" s="245" t="s">
        <v>240</v>
      </c>
      <c r="E445" s="252" t="s">
        <v>236</v>
      </c>
      <c r="F445" s="406">
        <v>12000000</v>
      </c>
      <c r="G445" s="411">
        <v>12000000</v>
      </c>
      <c r="H445" s="407">
        <v>0</v>
      </c>
      <c r="I445" s="297">
        <f t="shared" si="17"/>
        <v>12000000</v>
      </c>
      <c r="J445" s="375">
        <f t="shared" si="18"/>
        <v>0</v>
      </c>
      <c r="K445" s="66"/>
    </row>
    <row r="446" spans="2:13" ht="23.25" customHeight="1" thickBot="1" x14ac:dyDescent="0.25">
      <c r="B446" s="62"/>
      <c r="C446" s="465" t="s">
        <v>48</v>
      </c>
      <c r="D446" s="466"/>
      <c r="E446" s="467"/>
      <c r="F446" s="387">
        <f>SUM(F433:F445)</f>
        <v>595690000</v>
      </c>
      <c r="G446" s="408">
        <f>SUM(G433:G445)</f>
        <v>392873538</v>
      </c>
      <c r="H446" s="250">
        <f>SUM(H433:H445)</f>
        <v>170154942</v>
      </c>
      <c r="I446" s="250">
        <f>SUM(I433:I445)</f>
        <v>563028480</v>
      </c>
      <c r="J446" s="376">
        <f>F446-I446</f>
        <v>32661520</v>
      </c>
      <c r="K446" s="66"/>
    </row>
    <row r="447" spans="2:13" ht="30.75" customHeight="1" x14ac:dyDescent="0.2">
      <c r="B447" s="468" t="s">
        <v>80</v>
      </c>
      <c r="C447" s="468"/>
      <c r="D447" s="468"/>
      <c r="E447" s="468"/>
      <c r="F447" s="468"/>
      <c r="G447" s="468"/>
      <c r="H447" s="468"/>
      <c r="I447" s="468"/>
      <c r="J447" s="468"/>
      <c r="K447" s="55"/>
    </row>
    <row r="448" spans="2:13" x14ac:dyDescent="0.2">
      <c r="B448" s="469" t="s">
        <v>72</v>
      </c>
      <c r="C448" s="469"/>
      <c r="D448" s="469"/>
      <c r="E448" s="469"/>
      <c r="F448" s="469"/>
      <c r="G448" s="469"/>
      <c r="H448" s="469"/>
      <c r="I448" s="469"/>
      <c r="J448" s="469"/>
      <c r="K448" s="469"/>
    </row>
    <row r="449" spans="2:11" x14ac:dyDescent="0.2">
      <c r="B449" s="55"/>
      <c r="C449" s="55"/>
      <c r="D449" s="55"/>
      <c r="E449" s="55"/>
      <c r="F449" s="55"/>
      <c r="G449" s="55"/>
      <c r="H449" s="55"/>
      <c r="I449" s="55"/>
      <c r="J449" s="55"/>
      <c r="K449" s="55"/>
    </row>
    <row r="450" spans="2:11" x14ac:dyDescent="0.2">
      <c r="H450" s="455" t="s">
        <v>547</v>
      </c>
      <c r="I450" s="470"/>
      <c r="J450" s="470"/>
    </row>
    <row r="451" spans="2:11" x14ac:dyDescent="0.2">
      <c r="G451" s="64" t="s">
        <v>262</v>
      </c>
      <c r="H451" s="456" t="s">
        <v>187</v>
      </c>
      <c r="I451" s="456"/>
      <c r="J451" s="456"/>
    </row>
    <row r="452" spans="2:11" x14ac:dyDescent="0.2">
      <c r="H452" s="63"/>
      <c r="I452" s="63"/>
      <c r="J452" s="63"/>
    </row>
    <row r="453" spans="2:11" x14ac:dyDescent="0.2">
      <c r="H453" s="63"/>
      <c r="I453" s="63"/>
      <c r="J453" s="63"/>
    </row>
    <row r="454" spans="2:11" x14ac:dyDescent="0.2">
      <c r="H454" s="63"/>
      <c r="I454" s="63"/>
      <c r="J454" s="63"/>
    </row>
    <row r="455" spans="2:11" x14ac:dyDescent="0.2">
      <c r="H455" s="64"/>
      <c r="I455" s="64"/>
      <c r="J455" s="64"/>
    </row>
    <row r="456" spans="2:11" x14ac:dyDescent="0.2">
      <c r="H456" s="471" t="s">
        <v>185</v>
      </c>
      <c r="I456" s="471"/>
      <c r="J456" s="471"/>
    </row>
    <row r="457" spans="2:11" x14ac:dyDescent="0.2">
      <c r="H457" s="472" t="s">
        <v>186</v>
      </c>
      <c r="I457" s="472"/>
      <c r="J457" s="472"/>
    </row>
  </sheetData>
  <mergeCells count="194">
    <mergeCell ref="C407:E407"/>
    <mergeCell ref="B408:J408"/>
    <mergeCell ref="B409:K409"/>
    <mergeCell ref="H411:J411"/>
    <mergeCell ref="H412:J412"/>
    <mergeCell ref="H417:J417"/>
    <mergeCell ref="H418:J418"/>
    <mergeCell ref="B382:J382"/>
    <mergeCell ref="B383:J383"/>
    <mergeCell ref="B384:J384"/>
    <mergeCell ref="B385:J385"/>
    <mergeCell ref="B387:J387"/>
    <mergeCell ref="B388:J388"/>
    <mergeCell ref="B389:K389"/>
    <mergeCell ref="B390:K390"/>
    <mergeCell ref="B391:K391"/>
    <mergeCell ref="C329:E329"/>
    <mergeCell ref="B330:J330"/>
    <mergeCell ref="B331:K331"/>
    <mergeCell ref="H333:J333"/>
    <mergeCell ref="H334:J334"/>
    <mergeCell ref="H339:J339"/>
    <mergeCell ref="H340:J340"/>
    <mergeCell ref="B304:J304"/>
    <mergeCell ref="B305:J305"/>
    <mergeCell ref="B306:J306"/>
    <mergeCell ref="B307:J307"/>
    <mergeCell ref="B309:J309"/>
    <mergeCell ref="B310:J310"/>
    <mergeCell ref="B311:K311"/>
    <mergeCell ref="B312:K312"/>
    <mergeCell ref="B313:K313"/>
    <mergeCell ref="H262:J262"/>
    <mergeCell ref="M238:P238"/>
    <mergeCell ref="N239:O239"/>
    <mergeCell ref="B252:J252"/>
    <mergeCell ref="B253:K253"/>
    <mergeCell ref="H255:J255"/>
    <mergeCell ref="H256:J256"/>
    <mergeCell ref="H261:J261"/>
    <mergeCell ref="B232:J232"/>
    <mergeCell ref="B233:K233"/>
    <mergeCell ref="B234:K234"/>
    <mergeCell ref="B235:K235"/>
    <mergeCell ref="C251:E251"/>
    <mergeCell ref="B226:J226"/>
    <mergeCell ref="B227:J227"/>
    <mergeCell ref="B228:J228"/>
    <mergeCell ref="B229:J229"/>
    <mergeCell ref="B231:J231"/>
    <mergeCell ref="H107:J107"/>
    <mergeCell ref="B98:J98"/>
    <mergeCell ref="B99:K99"/>
    <mergeCell ref="H101:J101"/>
    <mergeCell ref="H102:J102"/>
    <mergeCell ref="H106:J106"/>
    <mergeCell ref="B110:J110"/>
    <mergeCell ref="B111:J111"/>
    <mergeCell ref="B112:J112"/>
    <mergeCell ref="B113:J113"/>
    <mergeCell ref="B115:J115"/>
    <mergeCell ref="B116:J116"/>
    <mergeCell ref="B117:K117"/>
    <mergeCell ref="B118:K118"/>
    <mergeCell ref="B119:K119"/>
    <mergeCell ref="C135:E135"/>
    <mergeCell ref="H145:J145"/>
    <mergeCell ref="B136:J136"/>
    <mergeCell ref="B137:K137"/>
    <mergeCell ref="B78:J78"/>
    <mergeCell ref="B79:K79"/>
    <mergeCell ref="B80:K80"/>
    <mergeCell ref="B81:K81"/>
    <mergeCell ref="C97:E97"/>
    <mergeCell ref="B72:J72"/>
    <mergeCell ref="B73:J73"/>
    <mergeCell ref="B74:J74"/>
    <mergeCell ref="B75:J75"/>
    <mergeCell ref="B77:J77"/>
    <mergeCell ref="H69:J69"/>
    <mergeCell ref="H70:J70"/>
    <mergeCell ref="C61:E61"/>
    <mergeCell ref="B62:J62"/>
    <mergeCell ref="B63:K63"/>
    <mergeCell ref="H65:J65"/>
    <mergeCell ref="H66:J66"/>
    <mergeCell ref="B41:J41"/>
    <mergeCell ref="B42:J42"/>
    <mergeCell ref="B43:K43"/>
    <mergeCell ref="B44:K44"/>
    <mergeCell ref="B45:K45"/>
    <mergeCell ref="H35:J35"/>
    <mergeCell ref="B36:J36"/>
    <mergeCell ref="B37:J37"/>
    <mergeCell ref="B38:J38"/>
    <mergeCell ref="B39:J39"/>
    <mergeCell ref="B27:J27"/>
    <mergeCell ref="B28:K28"/>
    <mergeCell ref="H30:J30"/>
    <mergeCell ref="H31:J31"/>
    <mergeCell ref="H34:J34"/>
    <mergeCell ref="B7:J7"/>
    <mergeCell ref="B8:K8"/>
    <mergeCell ref="B9:K9"/>
    <mergeCell ref="B10:K10"/>
    <mergeCell ref="C26:E26"/>
    <mergeCell ref="B1:J1"/>
    <mergeCell ref="B2:J2"/>
    <mergeCell ref="B3:J3"/>
    <mergeCell ref="B4:J4"/>
    <mergeCell ref="B6:J6"/>
    <mergeCell ref="H139:J139"/>
    <mergeCell ref="H140:J140"/>
    <mergeCell ref="H144:J144"/>
    <mergeCell ref="B147:J147"/>
    <mergeCell ref="B148:J148"/>
    <mergeCell ref="B149:J149"/>
    <mergeCell ref="B150:J150"/>
    <mergeCell ref="B152:J152"/>
    <mergeCell ref="B153:J153"/>
    <mergeCell ref="B154:K154"/>
    <mergeCell ref="B155:K155"/>
    <mergeCell ref="B156:K156"/>
    <mergeCell ref="C172:E172"/>
    <mergeCell ref="H182:J182"/>
    <mergeCell ref="B173:J173"/>
    <mergeCell ref="B174:K174"/>
    <mergeCell ref="H176:J176"/>
    <mergeCell ref="H177:J177"/>
    <mergeCell ref="H181:J181"/>
    <mergeCell ref="C212:E212"/>
    <mergeCell ref="H222:J222"/>
    <mergeCell ref="B213:J213"/>
    <mergeCell ref="B214:K214"/>
    <mergeCell ref="H216:J216"/>
    <mergeCell ref="H217:J217"/>
    <mergeCell ref="H221:J221"/>
    <mergeCell ref="B187:J187"/>
    <mergeCell ref="B188:J188"/>
    <mergeCell ref="B189:J189"/>
    <mergeCell ref="B190:J190"/>
    <mergeCell ref="B192:J192"/>
    <mergeCell ref="B193:J193"/>
    <mergeCell ref="B194:K194"/>
    <mergeCell ref="B195:K195"/>
    <mergeCell ref="B196:K196"/>
    <mergeCell ref="C291:E291"/>
    <mergeCell ref="B292:J292"/>
    <mergeCell ref="B293:K293"/>
    <mergeCell ref="H295:J295"/>
    <mergeCell ref="H296:J296"/>
    <mergeCell ref="H301:J301"/>
    <mergeCell ref="H302:J302"/>
    <mergeCell ref="B266:J266"/>
    <mergeCell ref="B267:J267"/>
    <mergeCell ref="B268:J268"/>
    <mergeCell ref="B269:J269"/>
    <mergeCell ref="B271:J271"/>
    <mergeCell ref="B272:J272"/>
    <mergeCell ref="B273:K273"/>
    <mergeCell ref="B274:K274"/>
    <mergeCell ref="B275:K275"/>
    <mergeCell ref="C367:E367"/>
    <mergeCell ref="B368:J368"/>
    <mergeCell ref="B369:K369"/>
    <mergeCell ref="H371:J371"/>
    <mergeCell ref="H372:J372"/>
    <mergeCell ref="H377:J377"/>
    <mergeCell ref="H378:J378"/>
    <mergeCell ref="B342:J342"/>
    <mergeCell ref="B343:J343"/>
    <mergeCell ref="B344:J344"/>
    <mergeCell ref="B345:J345"/>
    <mergeCell ref="B347:J347"/>
    <mergeCell ref="B348:J348"/>
    <mergeCell ref="B349:K349"/>
    <mergeCell ref="B350:K350"/>
    <mergeCell ref="B351:K351"/>
    <mergeCell ref="C446:E446"/>
    <mergeCell ref="B447:J447"/>
    <mergeCell ref="B448:K448"/>
    <mergeCell ref="H450:J450"/>
    <mergeCell ref="H451:J451"/>
    <mergeCell ref="H456:J456"/>
    <mergeCell ref="H457:J457"/>
    <mergeCell ref="B421:J421"/>
    <mergeCell ref="B422:J422"/>
    <mergeCell ref="B423:J423"/>
    <mergeCell ref="B424:J424"/>
    <mergeCell ref="B426:J426"/>
    <mergeCell ref="B427:J427"/>
    <mergeCell ref="B428:K428"/>
    <mergeCell ref="B429:K429"/>
    <mergeCell ref="B430:K430"/>
  </mergeCells>
  <pageMargins left="0.5" right="0.5" top="0.5" bottom="0.5" header="0" footer="0"/>
  <pageSetup paperSize="10000" scale="69" orientation="landscape" r:id="rId1"/>
  <rowBreaks count="9" manualBreakCount="9">
    <brk id="35" min="1" max="10" man="1"/>
    <brk id="108" min="1" max="10" man="1"/>
    <brk id="185" min="1" max="10" man="1"/>
    <brk id="224" min="1" max="10" man="1"/>
    <brk id="264" min="1" max="10" man="1"/>
    <brk id="302" min="1" max="10" man="1"/>
    <brk id="340" min="1" max="10" man="1"/>
    <brk id="380" min="1" max="10" man="1"/>
    <brk id="419" min="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47"/>
  <sheetViews>
    <sheetView view="pageBreakPreview" topLeftCell="A214" zoomScaleNormal="100" workbookViewId="0">
      <selection activeCell="I214" sqref="I214"/>
    </sheetView>
  </sheetViews>
  <sheetFormatPr defaultColWidth="9.140625" defaultRowHeight="15" x14ac:dyDescent="0.25"/>
  <cols>
    <col min="1" max="1" width="2.5703125" style="46" customWidth="1"/>
    <col min="2" max="2" width="13.140625" style="46" customWidth="1"/>
    <col min="3" max="4" width="9.140625" style="46"/>
    <col min="5" max="5" width="21.7109375" style="46" customWidth="1"/>
    <col min="6" max="6" width="6" style="46" customWidth="1"/>
    <col min="7" max="7" width="23.140625" style="46" customWidth="1"/>
    <col min="8" max="8" width="5.85546875" style="46" customWidth="1"/>
    <col min="9" max="9" width="10.28515625" style="46" customWidth="1"/>
    <col min="10" max="10" width="0.5703125" style="46" customWidth="1"/>
    <col min="11" max="14" width="9.140625" style="46" hidden="1" customWidth="1"/>
    <col min="15" max="16384" width="9.140625" style="46"/>
  </cols>
  <sheetData>
    <row r="1" spans="1:12" s="141" customFormat="1" x14ac:dyDescent="0.25"/>
    <row r="2" spans="1:12" s="141" customFormat="1" ht="18" x14ac:dyDescent="0.25">
      <c r="A2" s="493" t="s">
        <v>82</v>
      </c>
      <c r="B2" s="493"/>
      <c r="C2" s="493"/>
      <c r="D2" s="493"/>
      <c r="E2" s="493"/>
      <c r="F2" s="493"/>
      <c r="G2" s="493"/>
      <c r="H2" s="493"/>
      <c r="I2" s="493"/>
    </row>
    <row r="3" spans="1:12" s="141" customFormat="1" ht="22.5" x14ac:dyDescent="0.3">
      <c r="A3" s="494" t="s">
        <v>201</v>
      </c>
      <c r="B3" s="494"/>
      <c r="C3" s="494"/>
      <c r="D3" s="494"/>
      <c r="E3" s="494"/>
      <c r="F3" s="494"/>
      <c r="G3" s="494"/>
      <c r="H3" s="494"/>
      <c r="I3" s="494"/>
      <c r="J3" s="142"/>
      <c r="K3" s="142"/>
      <c r="L3" s="142"/>
    </row>
    <row r="4" spans="1:12" s="141" customFormat="1" ht="23.25" x14ac:dyDescent="0.3">
      <c r="A4" s="495" t="s">
        <v>202</v>
      </c>
      <c r="B4" s="495"/>
      <c r="C4" s="495"/>
      <c r="D4" s="495"/>
      <c r="E4" s="495"/>
      <c r="F4" s="495"/>
      <c r="G4" s="495"/>
      <c r="H4" s="495"/>
      <c r="I4" s="495"/>
      <c r="J4" s="142"/>
      <c r="K4" s="142"/>
      <c r="L4" s="142"/>
    </row>
    <row r="5" spans="1:12" s="141" customFormat="1" ht="22.5" x14ac:dyDescent="0.3">
      <c r="A5" s="496" t="s">
        <v>203</v>
      </c>
      <c r="B5" s="496"/>
      <c r="C5" s="496"/>
      <c r="D5" s="496"/>
      <c r="E5" s="496"/>
      <c r="F5" s="496"/>
      <c r="G5" s="496"/>
      <c r="H5" s="496"/>
      <c r="I5" s="496"/>
      <c r="J5" s="142"/>
      <c r="K5" s="142"/>
      <c r="L5" s="142"/>
    </row>
    <row r="6" spans="1:12" s="141" customFormat="1" ht="18.75" customHeight="1" x14ac:dyDescent="0.5">
      <c r="A6" s="496" t="s">
        <v>215</v>
      </c>
      <c r="B6" s="496"/>
      <c r="C6" s="496"/>
      <c r="D6" s="496"/>
      <c r="E6" s="496"/>
      <c r="F6" s="496"/>
      <c r="G6" s="496"/>
      <c r="H6" s="496"/>
      <c r="I6" s="496"/>
      <c r="J6" s="143"/>
      <c r="K6" s="143"/>
      <c r="L6" s="143"/>
    </row>
    <row r="7" spans="1:12" s="141" customFormat="1" ht="3" customHeight="1" thickBot="1" x14ac:dyDescent="0.55000000000000004">
      <c r="A7" s="144"/>
      <c r="B7" s="145"/>
      <c r="C7" s="145"/>
      <c r="D7" s="145"/>
      <c r="E7" s="145"/>
      <c r="F7" s="145"/>
      <c r="G7" s="145"/>
      <c r="H7" s="145"/>
      <c r="I7" s="145"/>
      <c r="J7" s="143"/>
      <c r="K7" s="143"/>
      <c r="L7" s="143"/>
    </row>
    <row r="8" spans="1:12" s="141" customFormat="1" ht="9" customHeight="1" thickTop="1" x14ac:dyDescent="0.5">
      <c r="A8" s="47"/>
      <c r="B8" s="146"/>
      <c r="C8" s="146"/>
      <c r="D8" s="146"/>
      <c r="E8" s="146"/>
      <c r="F8" s="146"/>
      <c r="G8" s="146"/>
      <c r="H8" s="146"/>
      <c r="I8" s="146"/>
      <c r="J8" s="143"/>
      <c r="K8" s="143"/>
      <c r="L8" s="143"/>
    </row>
    <row r="9" spans="1:12" s="141" customFormat="1" ht="20.25" x14ac:dyDescent="0.3">
      <c r="B9" s="490" t="s">
        <v>83</v>
      </c>
      <c r="C9" s="490"/>
      <c r="D9" s="490"/>
      <c r="E9" s="490"/>
      <c r="F9" s="490"/>
      <c r="G9" s="490"/>
      <c r="H9" s="490"/>
      <c r="I9" s="490"/>
    </row>
    <row r="10" spans="1:12" s="141" customFormat="1" x14ac:dyDescent="0.25"/>
    <row r="11" spans="1:12" s="141" customFormat="1" x14ac:dyDescent="0.25">
      <c r="B11" s="491" t="s">
        <v>266</v>
      </c>
      <c r="C11" s="487"/>
      <c r="D11" s="487"/>
      <c r="E11" s="487"/>
      <c r="F11" s="487"/>
      <c r="G11" s="487"/>
      <c r="H11" s="487"/>
      <c r="I11" s="487"/>
    </row>
    <row r="12" spans="1:12" s="141" customFormat="1" x14ac:dyDescent="0.25">
      <c r="B12" s="487"/>
      <c r="C12" s="487"/>
      <c r="D12" s="487"/>
      <c r="E12" s="487"/>
      <c r="F12" s="487"/>
      <c r="G12" s="487"/>
      <c r="H12" s="487"/>
      <c r="I12" s="487"/>
    </row>
    <row r="13" spans="1:12" s="141" customFormat="1" x14ac:dyDescent="0.25"/>
    <row r="14" spans="1:12" s="141" customFormat="1" x14ac:dyDescent="0.25">
      <c r="B14" s="148" t="s">
        <v>84</v>
      </c>
      <c r="D14" s="148" t="s">
        <v>85</v>
      </c>
    </row>
    <row r="15" spans="1:12" s="149" customFormat="1" x14ac:dyDescent="0.25">
      <c r="B15" s="149" t="s">
        <v>86</v>
      </c>
      <c r="D15" t="s">
        <v>205</v>
      </c>
    </row>
    <row r="16" spans="1:12" s="149" customFormat="1" x14ac:dyDescent="0.25">
      <c r="B16" s="149" t="s">
        <v>87</v>
      </c>
      <c r="D16" t="s">
        <v>206</v>
      </c>
    </row>
    <row r="17" spans="2:9" s="149" customFormat="1" x14ac:dyDescent="0.25">
      <c r="B17" s="149" t="s">
        <v>88</v>
      </c>
      <c r="D17" t="s">
        <v>207</v>
      </c>
    </row>
    <row r="18" spans="2:9" s="149" customFormat="1" x14ac:dyDescent="0.25">
      <c r="B18" s="149" t="s">
        <v>89</v>
      </c>
      <c r="D18" t="s">
        <v>208</v>
      </c>
    </row>
    <row r="19" spans="2:9" s="141" customFormat="1" x14ac:dyDescent="0.25"/>
    <row r="20" spans="2:9" s="141" customFormat="1" x14ac:dyDescent="0.25">
      <c r="B20" s="492" t="s">
        <v>90</v>
      </c>
      <c r="C20" s="492"/>
      <c r="D20" s="492"/>
      <c r="E20" s="492"/>
      <c r="F20" s="492"/>
      <c r="G20" s="492"/>
      <c r="H20" s="492"/>
      <c r="I20" s="492"/>
    </row>
    <row r="21" spans="2:9" s="141" customFormat="1" x14ac:dyDescent="0.25">
      <c r="B21" s="492"/>
      <c r="C21" s="492"/>
      <c r="D21" s="492"/>
      <c r="E21" s="492"/>
      <c r="F21" s="492"/>
      <c r="G21" s="492"/>
      <c r="H21" s="492"/>
      <c r="I21" s="492"/>
    </row>
    <row r="22" spans="2:9" s="141" customFormat="1" x14ac:dyDescent="0.25">
      <c r="B22" s="492"/>
      <c r="C22" s="492"/>
      <c r="D22" s="492"/>
      <c r="E22" s="492"/>
      <c r="F22" s="492"/>
      <c r="G22" s="492"/>
      <c r="H22" s="492"/>
      <c r="I22" s="492"/>
    </row>
    <row r="23" spans="2:9" s="141" customFormat="1" x14ac:dyDescent="0.25">
      <c r="B23" s="492"/>
      <c r="C23" s="492"/>
      <c r="D23" s="492"/>
      <c r="E23" s="492"/>
      <c r="F23" s="492"/>
      <c r="G23" s="492"/>
      <c r="H23" s="492"/>
      <c r="I23" s="492"/>
    </row>
    <row r="24" spans="2:9" s="141" customFormat="1" x14ac:dyDescent="0.25"/>
    <row r="25" spans="2:9" s="141" customFormat="1" x14ac:dyDescent="0.25">
      <c r="B25" s="148" t="s">
        <v>91</v>
      </c>
    </row>
    <row r="26" spans="2:9" s="141" customFormat="1" x14ac:dyDescent="0.25">
      <c r="B26" s="141" t="s">
        <v>86</v>
      </c>
      <c r="D26" s="141" t="s">
        <v>209</v>
      </c>
    </row>
    <row r="27" spans="2:9" s="141" customFormat="1" x14ac:dyDescent="0.25">
      <c r="B27" s="141" t="s">
        <v>87</v>
      </c>
      <c r="D27" s="141" t="s">
        <v>210</v>
      </c>
    </row>
    <row r="28" spans="2:9" s="141" customFormat="1" x14ac:dyDescent="0.25">
      <c r="B28" s="141" t="s">
        <v>92</v>
      </c>
      <c r="D28" t="s">
        <v>211</v>
      </c>
    </row>
    <row r="29" spans="2:9" s="141" customFormat="1" x14ac:dyDescent="0.25">
      <c r="B29" s="141" t="s">
        <v>89</v>
      </c>
      <c r="D29" s="141" t="s">
        <v>93</v>
      </c>
    </row>
    <row r="30" spans="2:9" s="141" customFormat="1" x14ac:dyDescent="0.25"/>
    <row r="31" spans="2:9" s="141" customFormat="1" x14ac:dyDescent="0.25">
      <c r="B31" s="487" t="s">
        <v>94</v>
      </c>
      <c r="C31" s="487"/>
      <c r="D31" s="487"/>
      <c r="E31" s="487"/>
      <c r="F31" s="487"/>
      <c r="G31" s="487"/>
      <c r="H31" s="487"/>
      <c r="I31" s="487"/>
    </row>
    <row r="32" spans="2:9" s="141" customFormat="1" x14ac:dyDescent="0.25">
      <c r="B32" s="487"/>
      <c r="C32" s="487"/>
      <c r="D32" s="487"/>
      <c r="E32" s="487"/>
      <c r="F32" s="487"/>
      <c r="G32" s="487"/>
      <c r="H32" s="487"/>
      <c r="I32" s="487"/>
    </row>
    <row r="33" spans="2:14" s="141" customFormat="1" x14ac:dyDescent="0.25"/>
    <row r="34" spans="2:14" s="141" customFormat="1" x14ac:dyDescent="0.25">
      <c r="B34" s="150" t="s">
        <v>95</v>
      </c>
      <c r="C34" s="486" t="s">
        <v>96</v>
      </c>
      <c r="D34" s="486"/>
      <c r="E34" s="486"/>
      <c r="G34" s="152">
        <v>0</v>
      </c>
    </row>
    <row r="35" spans="2:14" s="141" customFormat="1" x14ac:dyDescent="0.25">
      <c r="B35" s="150" t="s">
        <v>97</v>
      </c>
      <c r="C35" s="486" t="s">
        <v>98</v>
      </c>
      <c r="D35" s="486"/>
      <c r="E35" s="486"/>
      <c r="G35" s="152">
        <v>0</v>
      </c>
    </row>
    <row r="36" spans="2:14" s="141" customFormat="1" x14ac:dyDescent="0.25">
      <c r="B36" s="150" t="s">
        <v>99</v>
      </c>
      <c r="C36" s="487" t="s">
        <v>100</v>
      </c>
      <c r="D36" s="487"/>
      <c r="E36" s="487"/>
      <c r="F36" s="487"/>
      <c r="G36" s="152">
        <v>0</v>
      </c>
    </row>
    <row r="37" spans="2:14" s="141" customFormat="1" ht="15" customHeight="1" x14ac:dyDescent="0.25">
      <c r="B37" s="150" t="s">
        <v>101</v>
      </c>
      <c r="C37" s="487" t="s">
        <v>102</v>
      </c>
      <c r="D37" s="487"/>
      <c r="E37" s="487"/>
      <c r="F37" s="487"/>
      <c r="G37" s="152">
        <v>0</v>
      </c>
    </row>
    <row r="38" spans="2:14" s="141" customFormat="1" x14ac:dyDescent="0.25">
      <c r="B38" s="150" t="s">
        <v>103</v>
      </c>
      <c r="C38" s="147" t="s">
        <v>104</v>
      </c>
      <c r="D38" s="147"/>
      <c r="E38" s="147"/>
      <c r="F38" s="147"/>
      <c r="G38" s="152">
        <v>0</v>
      </c>
    </row>
    <row r="39" spans="2:14" s="141" customFormat="1" x14ac:dyDescent="0.25">
      <c r="B39" s="150" t="s">
        <v>105</v>
      </c>
      <c r="C39" s="151" t="s">
        <v>106</v>
      </c>
      <c r="D39" s="151"/>
      <c r="E39" s="151"/>
      <c r="G39" s="152">
        <v>0</v>
      </c>
    </row>
    <row r="40" spans="2:14" s="141" customFormat="1" x14ac:dyDescent="0.25">
      <c r="B40" s="150" t="s">
        <v>107</v>
      </c>
      <c r="C40" s="151" t="s">
        <v>108</v>
      </c>
      <c r="D40" s="151"/>
      <c r="E40" s="151"/>
      <c r="G40" s="152">
        <v>178723571</v>
      </c>
    </row>
    <row r="41" spans="2:14" s="141" customFormat="1" x14ac:dyDescent="0.25">
      <c r="B41" s="150" t="s">
        <v>109</v>
      </c>
      <c r="C41" s="148" t="s">
        <v>110</v>
      </c>
      <c r="D41" s="151"/>
      <c r="E41" s="151"/>
      <c r="G41" s="152">
        <v>0</v>
      </c>
    </row>
    <row r="42" spans="2:14" s="141" customFormat="1" x14ac:dyDescent="0.25">
      <c r="B42" s="153"/>
      <c r="C42" s="153" t="s">
        <v>111</v>
      </c>
      <c r="D42" s="153"/>
      <c r="E42" s="153"/>
      <c r="F42" s="153"/>
      <c r="G42" s="154">
        <f>SUM(G34:G41)</f>
        <v>178723571</v>
      </c>
      <c r="H42" s="153"/>
      <c r="I42" s="152"/>
    </row>
    <row r="43" spans="2:14" s="141" customFormat="1" x14ac:dyDescent="0.25">
      <c r="G43" s="152"/>
    </row>
    <row r="44" spans="2:14" s="141" customFormat="1" x14ac:dyDescent="0.25">
      <c r="B44" s="153"/>
      <c r="C44" s="488" t="s">
        <v>112</v>
      </c>
      <c r="D44" s="488"/>
      <c r="E44" s="488"/>
      <c r="F44" s="488"/>
      <c r="G44" s="155">
        <f>G42</f>
        <v>178723571</v>
      </c>
      <c r="H44" s="153"/>
    </row>
    <row r="45" spans="2:14" s="141" customFormat="1" x14ac:dyDescent="0.25">
      <c r="G45" s="152"/>
    </row>
    <row r="46" spans="2:14" s="141" customFormat="1" x14ac:dyDescent="0.25">
      <c r="C46" s="141" t="s">
        <v>113</v>
      </c>
      <c r="G46" s="156">
        <v>0</v>
      </c>
    </row>
    <row r="47" spans="2:14" s="141" customFormat="1" x14ac:dyDescent="0.25"/>
    <row r="48" spans="2:14" s="141" customFormat="1" x14ac:dyDescent="0.25">
      <c r="N48" s="46" t="s">
        <v>17</v>
      </c>
    </row>
    <row r="49" spans="1:13" s="141" customFormat="1" ht="30" customHeight="1" x14ac:dyDescent="0.25">
      <c r="B49" s="489" t="s">
        <v>212</v>
      </c>
      <c r="C49" s="489"/>
      <c r="D49" s="489"/>
      <c r="E49" s="489"/>
      <c r="G49" s="484" t="s">
        <v>213</v>
      </c>
      <c r="H49" s="484"/>
      <c r="I49" s="484"/>
      <c r="M49" s="157"/>
    </row>
    <row r="50" spans="1:13" s="141" customFormat="1" x14ac:dyDescent="0.25">
      <c r="B50" s="158"/>
      <c r="C50" s="158"/>
      <c r="D50" s="158"/>
      <c r="E50" s="158"/>
      <c r="G50" s="485"/>
      <c r="H50" s="485"/>
      <c r="I50" s="485"/>
      <c r="M50" s="157"/>
    </row>
    <row r="51" spans="1:13" s="141" customFormat="1" x14ac:dyDescent="0.25">
      <c r="B51" s="158"/>
      <c r="C51" s="158"/>
      <c r="D51" s="158"/>
      <c r="E51" s="158"/>
      <c r="G51" s="485"/>
      <c r="H51" s="485"/>
      <c r="I51" s="485"/>
      <c r="M51" s="157"/>
    </row>
    <row r="52" spans="1:13" s="141" customFormat="1" x14ac:dyDescent="0.25">
      <c r="B52" s="158"/>
      <c r="C52" s="158"/>
      <c r="D52" s="158"/>
      <c r="E52" s="158"/>
      <c r="G52" s="485"/>
      <c r="H52" s="485"/>
      <c r="I52" s="485"/>
      <c r="M52" s="157"/>
    </row>
    <row r="53" spans="1:13" s="141" customFormat="1" x14ac:dyDescent="0.25">
      <c r="B53" s="471" t="s">
        <v>185</v>
      </c>
      <c r="C53" s="471"/>
      <c r="D53" s="471"/>
      <c r="E53" s="471"/>
      <c r="F53" s="159"/>
      <c r="G53" s="471" t="s">
        <v>192</v>
      </c>
      <c r="H53" s="471"/>
      <c r="I53" s="471"/>
      <c r="K53" s="153"/>
      <c r="M53" s="157"/>
    </row>
    <row r="54" spans="1:13" s="141" customFormat="1" x14ac:dyDescent="0.25">
      <c r="B54" s="482" t="s">
        <v>186</v>
      </c>
      <c r="C54" s="482"/>
      <c r="D54" s="482"/>
      <c r="E54" s="482"/>
      <c r="F54" s="153"/>
      <c r="G54" s="482" t="s">
        <v>214</v>
      </c>
      <c r="H54" s="482"/>
      <c r="I54" s="482"/>
      <c r="K54" s="153"/>
      <c r="M54" s="157"/>
    </row>
    <row r="55" spans="1:13" s="141" customFormat="1" x14ac:dyDescent="0.25">
      <c r="B55" s="153"/>
      <c r="C55" s="153"/>
      <c r="D55" s="153"/>
      <c r="E55" s="153"/>
      <c r="F55" s="153"/>
      <c r="G55" s="153"/>
      <c r="H55" s="153"/>
    </row>
    <row r="56" spans="1:13" s="141" customFormat="1" x14ac:dyDescent="0.25">
      <c r="B56" s="141" t="s">
        <v>114</v>
      </c>
    </row>
    <row r="57" spans="1:13" s="141" customFormat="1" x14ac:dyDescent="0.25">
      <c r="B57" s="483"/>
      <c r="C57" s="483"/>
      <c r="D57" s="483"/>
      <c r="E57" s="483"/>
      <c r="F57" s="483"/>
      <c r="G57" s="483"/>
      <c r="H57" s="161"/>
    </row>
    <row r="58" spans="1:13" s="141" customFormat="1" x14ac:dyDescent="0.25">
      <c r="B58" s="483"/>
      <c r="C58" s="483"/>
      <c r="D58" s="483"/>
      <c r="E58" s="483"/>
      <c r="F58" s="483"/>
      <c r="G58" s="483"/>
      <c r="H58" s="161"/>
    </row>
    <row r="59" spans="1:13" s="141" customFormat="1" x14ac:dyDescent="0.25">
      <c r="B59" s="483" t="s">
        <v>115</v>
      </c>
      <c r="C59" s="483"/>
      <c r="D59" s="483"/>
      <c r="E59" s="483"/>
      <c r="F59" s="483"/>
      <c r="G59" s="483"/>
      <c r="H59" s="161"/>
    </row>
    <row r="60" spans="1:13" s="141" customFormat="1" ht="22.5" x14ac:dyDescent="0.3">
      <c r="B60" s="162"/>
      <c r="C60" s="162"/>
      <c r="D60" s="162"/>
      <c r="E60" s="162"/>
      <c r="F60" s="162"/>
      <c r="G60" s="162"/>
      <c r="H60" s="162"/>
      <c r="I60" s="162"/>
    </row>
    <row r="61" spans="1:13" x14ac:dyDescent="0.25">
      <c r="A61" s="141"/>
      <c r="B61" s="141"/>
      <c r="C61" s="141"/>
      <c r="D61" s="141"/>
      <c r="E61" s="141"/>
      <c r="F61" s="141"/>
      <c r="G61" s="141"/>
      <c r="H61" s="141"/>
      <c r="I61" s="141"/>
    </row>
    <row r="62" spans="1:13" ht="18" x14ac:dyDescent="0.25">
      <c r="A62" s="493" t="s">
        <v>82</v>
      </c>
      <c r="B62" s="493"/>
      <c r="C62" s="493"/>
      <c r="D62" s="493"/>
      <c r="E62" s="493"/>
      <c r="F62" s="493"/>
      <c r="G62" s="493"/>
      <c r="H62" s="493"/>
      <c r="I62" s="493"/>
    </row>
    <row r="63" spans="1:13" ht="18" x14ac:dyDescent="0.25">
      <c r="A63" s="494" t="s">
        <v>201</v>
      </c>
      <c r="B63" s="494"/>
      <c r="C63" s="494"/>
      <c r="D63" s="494"/>
      <c r="E63" s="494"/>
      <c r="F63" s="494"/>
      <c r="G63" s="494"/>
      <c r="H63" s="494"/>
      <c r="I63" s="494"/>
    </row>
    <row r="64" spans="1:13" ht="23.25" x14ac:dyDescent="0.25">
      <c r="A64" s="495" t="s">
        <v>202</v>
      </c>
      <c r="B64" s="495"/>
      <c r="C64" s="495"/>
      <c r="D64" s="495"/>
      <c r="E64" s="495"/>
      <c r="F64" s="495"/>
      <c r="G64" s="495"/>
      <c r="H64" s="495"/>
      <c r="I64" s="495"/>
    </row>
    <row r="65" spans="1:9" x14ac:dyDescent="0.25">
      <c r="A65" s="496" t="s">
        <v>203</v>
      </c>
      <c r="B65" s="496"/>
      <c r="C65" s="496"/>
      <c r="D65" s="496"/>
      <c r="E65" s="496"/>
      <c r="F65" s="496"/>
      <c r="G65" s="496"/>
      <c r="H65" s="496"/>
      <c r="I65" s="496"/>
    </row>
    <row r="66" spans="1:9" x14ac:dyDescent="0.25">
      <c r="A66" s="496" t="s">
        <v>215</v>
      </c>
      <c r="B66" s="496"/>
      <c r="C66" s="496"/>
      <c r="D66" s="496"/>
      <c r="E66" s="496"/>
      <c r="F66" s="496"/>
      <c r="G66" s="496"/>
      <c r="H66" s="496"/>
      <c r="I66" s="496"/>
    </row>
    <row r="67" spans="1:9" ht="9" customHeight="1" thickBot="1" x14ac:dyDescent="0.55000000000000004">
      <c r="A67" s="144"/>
      <c r="B67" s="145"/>
      <c r="C67" s="145"/>
      <c r="D67" s="145"/>
      <c r="E67" s="145"/>
      <c r="F67" s="145"/>
      <c r="G67" s="145"/>
      <c r="H67" s="145"/>
      <c r="I67" s="145"/>
    </row>
    <row r="68" spans="1:9" ht="4.5" customHeight="1" thickTop="1" x14ac:dyDescent="0.5">
      <c r="A68" s="47"/>
      <c r="B68" s="146"/>
      <c r="C68" s="146"/>
      <c r="D68" s="146"/>
      <c r="E68" s="146"/>
      <c r="F68" s="146"/>
      <c r="G68" s="146"/>
      <c r="H68" s="146"/>
      <c r="I68" s="146"/>
    </row>
    <row r="69" spans="1:9" ht="20.25" x14ac:dyDescent="0.3">
      <c r="A69" s="141"/>
      <c r="B69" s="490" t="s">
        <v>83</v>
      </c>
      <c r="C69" s="490"/>
      <c r="D69" s="490"/>
      <c r="E69" s="490"/>
      <c r="F69" s="490"/>
      <c r="G69" s="490"/>
      <c r="H69" s="490"/>
      <c r="I69" s="490"/>
    </row>
    <row r="70" spans="1:9" x14ac:dyDescent="0.25">
      <c r="A70" s="141"/>
      <c r="B70" s="141"/>
      <c r="C70" s="141"/>
      <c r="D70" s="141"/>
      <c r="E70" s="141"/>
      <c r="F70" s="141"/>
      <c r="G70" s="141"/>
      <c r="H70" s="141"/>
      <c r="I70" s="141"/>
    </row>
    <row r="71" spans="1:9" ht="24" customHeight="1" x14ac:dyDescent="0.25">
      <c r="A71" s="141"/>
      <c r="B71" s="491" t="s">
        <v>369</v>
      </c>
      <c r="C71" s="487"/>
      <c r="D71" s="487"/>
      <c r="E71" s="487"/>
      <c r="F71" s="487"/>
      <c r="G71" s="487"/>
      <c r="H71" s="487"/>
      <c r="I71" s="487"/>
    </row>
    <row r="72" spans="1:9" ht="4.5" customHeight="1" x14ac:dyDescent="0.25">
      <c r="A72" s="141"/>
      <c r="B72" s="487"/>
      <c r="C72" s="487"/>
      <c r="D72" s="487"/>
      <c r="E72" s="487"/>
      <c r="F72" s="487"/>
      <c r="G72" s="487"/>
      <c r="H72" s="487"/>
      <c r="I72" s="487"/>
    </row>
    <row r="73" spans="1:9" x14ac:dyDescent="0.25">
      <c r="A73" s="141"/>
      <c r="B73" s="141"/>
      <c r="C73" s="141"/>
      <c r="D73" s="141"/>
      <c r="E73" s="141"/>
      <c r="F73" s="141"/>
      <c r="G73" s="141"/>
      <c r="H73" s="141"/>
      <c r="I73" s="141"/>
    </row>
    <row r="74" spans="1:9" x14ac:dyDescent="0.25">
      <c r="A74" s="141"/>
      <c r="B74" s="148" t="s">
        <v>84</v>
      </c>
      <c r="C74" s="141"/>
      <c r="D74" s="148" t="s">
        <v>85</v>
      </c>
      <c r="E74" s="141"/>
      <c r="F74" s="141"/>
      <c r="G74" s="141"/>
      <c r="H74" s="141"/>
      <c r="I74" s="141"/>
    </row>
    <row r="75" spans="1:9" x14ac:dyDescent="0.25">
      <c r="A75" s="149"/>
      <c r="B75" s="149" t="s">
        <v>86</v>
      </c>
      <c r="C75" s="149"/>
      <c r="D75" t="s">
        <v>205</v>
      </c>
      <c r="E75" s="149"/>
      <c r="F75" s="149"/>
      <c r="G75" s="149"/>
      <c r="H75" s="149"/>
      <c r="I75" s="149"/>
    </row>
    <row r="76" spans="1:9" x14ac:dyDescent="0.25">
      <c r="A76" s="149"/>
      <c r="B76" s="149" t="s">
        <v>87</v>
      </c>
      <c r="C76" s="149"/>
      <c r="D76" t="s">
        <v>206</v>
      </c>
      <c r="E76" s="149"/>
      <c r="F76" s="149"/>
      <c r="G76" s="149"/>
      <c r="H76" s="149"/>
      <c r="I76" s="149"/>
    </row>
    <row r="77" spans="1:9" x14ac:dyDescent="0.25">
      <c r="A77" s="149"/>
      <c r="B77" s="149" t="s">
        <v>88</v>
      </c>
      <c r="C77" s="149"/>
      <c r="D77" t="s">
        <v>207</v>
      </c>
      <c r="E77" s="149"/>
      <c r="F77" s="149"/>
      <c r="G77" s="149"/>
      <c r="H77" s="149"/>
      <c r="I77" s="149"/>
    </row>
    <row r="78" spans="1:9" x14ac:dyDescent="0.25">
      <c r="A78" s="149"/>
      <c r="B78" s="149" t="s">
        <v>89</v>
      </c>
      <c r="C78" s="149"/>
      <c r="D78" t="s">
        <v>208</v>
      </c>
      <c r="E78" s="149"/>
      <c r="F78" s="149"/>
      <c r="G78" s="149"/>
      <c r="H78" s="149"/>
      <c r="I78" s="149"/>
    </row>
    <row r="79" spans="1:9" x14ac:dyDescent="0.25">
      <c r="A79" s="141"/>
      <c r="B79" s="141"/>
      <c r="C79" s="141"/>
      <c r="D79" s="141"/>
      <c r="E79" s="141"/>
      <c r="F79" s="141"/>
      <c r="G79" s="141"/>
      <c r="H79" s="141"/>
      <c r="I79" s="141"/>
    </row>
    <row r="80" spans="1:9" x14ac:dyDescent="0.25">
      <c r="A80" s="141"/>
      <c r="B80" s="492" t="s">
        <v>90</v>
      </c>
      <c r="C80" s="492"/>
      <c r="D80" s="492"/>
      <c r="E80" s="492"/>
      <c r="F80" s="492"/>
      <c r="G80" s="492"/>
      <c r="H80" s="492"/>
      <c r="I80" s="492"/>
    </row>
    <row r="81" spans="1:9" x14ac:dyDescent="0.25">
      <c r="A81" s="141"/>
      <c r="B81" s="492"/>
      <c r="C81" s="492"/>
      <c r="D81" s="492"/>
      <c r="E81" s="492"/>
      <c r="F81" s="492"/>
      <c r="G81" s="492"/>
      <c r="H81" s="492"/>
      <c r="I81" s="492"/>
    </row>
    <row r="82" spans="1:9" x14ac:dyDescent="0.25">
      <c r="A82" s="141"/>
      <c r="B82" s="492"/>
      <c r="C82" s="492"/>
      <c r="D82" s="492"/>
      <c r="E82" s="492"/>
      <c r="F82" s="492"/>
      <c r="G82" s="492"/>
      <c r="H82" s="492"/>
      <c r="I82" s="492"/>
    </row>
    <row r="83" spans="1:9" x14ac:dyDescent="0.25">
      <c r="A83" s="141"/>
      <c r="B83" s="492"/>
      <c r="C83" s="492"/>
      <c r="D83" s="492"/>
      <c r="E83" s="492"/>
      <c r="F83" s="492"/>
      <c r="G83" s="492"/>
      <c r="H83" s="492"/>
      <c r="I83" s="492"/>
    </row>
    <row r="84" spans="1:9" x14ac:dyDescent="0.25">
      <c r="A84" s="141"/>
      <c r="B84" s="141"/>
      <c r="C84" s="141"/>
      <c r="D84" s="141"/>
      <c r="E84" s="141"/>
      <c r="F84" s="141"/>
      <c r="G84" s="141"/>
      <c r="H84" s="141"/>
      <c r="I84" s="141"/>
    </row>
    <row r="85" spans="1:9" x14ac:dyDescent="0.25">
      <c r="A85" s="141"/>
      <c r="B85" s="148" t="s">
        <v>91</v>
      </c>
      <c r="C85" s="141"/>
      <c r="D85" s="141"/>
      <c r="E85" s="141"/>
      <c r="F85" s="141"/>
      <c r="G85" s="141"/>
      <c r="H85" s="141"/>
      <c r="I85" s="141"/>
    </row>
    <row r="86" spans="1:9" x14ac:dyDescent="0.25">
      <c r="A86" s="141"/>
      <c r="B86" s="141" t="s">
        <v>86</v>
      </c>
      <c r="C86" s="141"/>
      <c r="D86" s="141" t="s">
        <v>209</v>
      </c>
      <c r="E86" s="141"/>
      <c r="F86" s="141"/>
      <c r="G86" s="141"/>
      <c r="H86" s="141"/>
      <c r="I86" s="141"/>
    </row>
    <row r="87" spans="1:9" x14ac:dyDescent="0.25">
      <c r="A87" s="141"/>
      <c r="B87" s="141" t="s">
        <v>87</v>
      </c>
      <c r="C87" s="141"/>
      <c r="D87" s="141" t="s">
        <v>210</v>
      </c>
      <c r="E87" s="141"/>
      <c r="F87" s="141"/>
      <c r="G87" s="141"/>
      <c r="H87" s="141"/>
      <c r="I87" s="141"/>
    </row>
    <row r="88" spans="1:9" x14ac:dyDescent="0.25">
      <c r="A88" s="141"/>
      <c r="B88" s="141" t="s">
        <v>92</v>
      </c>
      <c r="C88" s="141"/>
      <c r="D88" t="s">
        <v>211</v>
      </c>
      <c r="E88" s="141"/>
      <c r="F88" s="141"/>
      <c r="G88" s="141"/>
      <c r="H88" s="141"/>
      <c r="I88" s="141"/>
    </row>
    <row r="89" spans="1:9" x14ac:dyDescent="0.25">
      <c r="A89" s="141"/>
      <c r="B89" s="141" t="s">
        <v>89</v>
      </c>
      <c r="C89" s="141"/>
      <c r="D89" s="141" t="s">
        <v>93</v>
      </c>
      <c r="E89" s="141"/>
      <c r="F89" s="141"/>
      <c r="G89" s="141"/>
      <c r="H89" s="141"/>
      <c r="I89" s="141"/>
    </row>
    <row r="90" spans="1:9" x14ac:dyDescent="0.25">
      <c r="A90" s="141"/>
      <c r="B90" s="141"/>
      <c r="C90" s="141"/>
      <c r="D90" s="141"/>
      <c r="E90" s="141"/>
      <c r="F90" s="141"/>
      <c r="G90" s="141"/>
      <c r="H90" s="141"/>
      <c r="I90" s="141"/>
    </row>
    <row r="91" spans="1:9" x14ac:dyDescent="0.25">
      <c r="A91" s="141"/>
      <c r="B91" s="487" t="s">
        <v>94</v>
      </c>
      <c r="C91" s="487"/>
      <c r="D91" s="487"/>
      <c r="E91" s="487"/>
      <c r="F91" s="487"/>
      <c r="G91" s="487"/>
      <c r="H91" s="487"/>
      <c r="I91" s="487"/>
    </row>
    <row r="92" spans="1:9" x14ac:dyDescent="0.25">
      <c r="A92" s="141"/>
      <c r="B92" s="487"/>
      <c r="C92" s="487"/>
      <c r="D92" s="487"/>
      <c r="E92" s="487"/>
      <c r="F92" s="487"/>
      <c r="G92" s="487"/>
      <c r="H92" s="487"/>
      <c r="I92" s="487"/>
    </row>
    <row r="93" spans="1:9" x14ac:dyDescent="0.25">
      <c r="A93" s="141"/>
      <c r="B93" s="141"/>
      <c r="C93" s="141"/>
      <c r="D93" s="141"/>
      <c r="E93" s="141"/>
      <c r="F93" s="141"/>
      <c r="G93" s="141"/>
      <c r="H93" s="141"/>
      <c r="I93" s="141"/>
    </row>
    <row r="94" spans="1:9" x14ac:dyDescent="0.25">
      <c r="A94" s="141"/>
      <c r="B94" s="150" t="s">
        <v>95</v>
      </c>
      <c r="C94" s="486" t="s">
        <v>96</v>
      </c>
      <c r="D94" s="486"/>
      <c r="E94" s="486"/>
      <c r="F94" s="141"/>
      <c r="G94" s="152">
        <v>0</v>
      </c>
      <c r="H94" s="141"/>
      <c r="I94" s="141"/>
    </row>
    <row r="95" spans="1:9" x14ac:dyDescent="0.25">
      <c r="A95" s="141"/>
      <c r="B95" s="150" t="s">
        <v>97</v>
      </c>
      <c r="C95" s="486" t="s">
        <v>98</v>
      </c>
      <c r="D95" s="486"/>
      <c r="E95" s="486"/>
      <c r="F95" s="141"/>
      <c r="G95" s="152">
        <v>0</v>
      </c>
      <c r="H95" s="141"/>
      <c r="I95" s="141"/>
    </row>
    <row r="96" spans="1:9" x14ac:dyDescent="0.25">
      <c r="A96" s="141"/>
      <c r="B96" s="150" t="s">
        <v>99</v>
      </c>
      <c r="C96" s="487" t="s">
        <v>100</v>
      </c>
      <c r="D96" s="487"/>
      <c r="E96" s="487"/>
      <c r="F96" s="487"/>
      <c r="G96" s="152">
        <v>0</v>
      </c>
      <c r="H96" s="141"/>
      <c r="I96" s="141"/>
    </row>
    <row r="97" spans="1:9" x14ac:dyDescent="0.25">
      <c r="A97" s="141"/>
      <c r="B97" s="150" t="s">
        <v>101</v>
      </c>
      <c r="C97" s="487" t="s">
        <v>102</v>
      </c>
      <c r="D97" s="487"/>
      <c r="E97" s="487"/>
      <c r="F97" s="487"/>
      <c r="G97" s="152">
        <v>0</v>
      </c>
      <c r="H97" s="141"/>
      <c r="I97" s="141"/>
    </row>
    <row r="98" spans="1:9" x14ac:dyDescent="0.25">
      <c r="A98" s="141"/>
      <c r="B98" s="150" t="s">
        <v>103</v>
      </c>
      <c r="C98" s="147" t="s">
        <v>104</v>
      </c>
      <c r="D98" s="147"/>
      <c r="E98" s="147"/>
      <c r="F98" s="147"/>
      <c r="G98" s="152">
        <v>0</v>
      </c>
      <c r="H98" s="141"/>
      <c r="I98" s="141"/>
    </row>
    <row r="99" spans="1:9" x14ac:dyDescent="0.25">
      <c r="A99" s="141"/>
      <c r="B99" s="150" t="s">
        <v>105</v>
      </c>
      <c r="C99" s="151" t="s">
        <v>106</v>
      </c>
      <c r="D99" s="151"/>
      <c r="E99" s="151"/>
      <c r="F99" s="141"/>
      <c r="G99" s="152">
        <v>0</v>
      </c>
      <c r="H99" s="141"/>
      <c r="I99" s="141"/>
    </row>
    <row r="100" spans="1:9" x14ac:dyDescent="0.25">
      <c r="A100" s="141"/>
      <c r="B100" s="150" t="s">
        <v>107</v>
      </c>
      <c r="C100" s="151" t="s">
        <v>108</v>
      </c>
      <c r="D100" s="151"/>
      <c r="E100" s="151"/>
      <c r="F100" s="141"/>
      <c r="G100" s="152">
        <f>BKU!I240</f>
        <v>117017659</v>
      </c>
      <c r="H100" s="141"/>
      <c r="I100" s="141"/>
    </row>
    <row r="101" spans="1:9" x14ac:dyDescent="0.25">
      <c r="A101" s="141"/>
      <c r="B101" s="150" t="s">
        <v>109</v>
      </c>
      <c r="C101" s="148" t="s">
        <v>110</v>
      </c>
      <c r="D101" s="151"/>
      <c r="E101" s="151"/>
      <c r="F101" s="141"/>
      <c r="G101" s="152">
        <v>0</v>
      </c>
      <c r="H101" s="141"/>
      <c r="I101" s="141"/>
    </row>
    <row r="102" spans="1:9" x14ac:dyDescent="0.25">
      <c r="A102" s="141"/>
      <c r="B102" s="153"/>
      <c r="C102" s="153" t="s">
        <v>111</v>
      </c>
      <c r="D102" s="153"/>
      <c r="E102" s="153"/>
      <c r="F102" s="153"/>
      <c r="G102" s="154">
        <f>SUM(G94:G101)</f>
        <v>117017659</v>
      </c>
      <c r="H102" s="153"/>
      <c r="I102" s="152"/>
    </row>
    <row r="103" spans="1:9" x14ac:dyDescent="0.25">
      <c r="A103" s="141"/>
      <c r="B103" s="141"/>
      <c r="C103" s="141"/>
      <c r="D103" s="141"/>
      <c r="E103" s="141"/>
      <c r="F103" s="141"/>
      <c r="G103" s="152"/>
      <c r="H103" s="141"/>
      <c r="I103" s="141"/>
    </row>
    <row r="104" spans="1:9" x14ac:dyDescent="0.25">
      <c r="A104" s="141"/>
      <c r="B104" s="153"/>
      <c r="C104" s="488" t="s">
        <v>112</v>
      </c>
      <c r="D104" s="488"/>
      <c r="E104" s="488"/>
      <c r="F104" s="488"/>
      <c r="G104" s="155">
        <f>G102</f>
        <v>117017659</v>
      </c>
      <c r="H104" s="153"/>
      <c r="I104" s="141"/>
    </row>
    <row r="105" spans="1:9" x14ac:dyDescent="0.25">
      <c r="A105" s="141"/>
      <c r="B105" s="141"/>
      <c r="C105" s="141"/>
      <c r="D105" s="141"/>
      <c r="E105" s="141"/>
      <c r="F105" s="141"/>
      <c r="G105" s="152"/>
      <c r="H105" s="141"/>
      <c r="I105" s="141"/>
    </row>
    <row r="106" spans="1:9" x14ac:dyDescent="0.25">
      <c r="A106" s="141"/>
      <c r="B106" s="141"/>
      <c r="C106" s="141" t="s">
        <v>113</v>
      </c>
      <c r="D106" s="141"/>
      <c r="E106" s="141"/>
      <c r="F106" s="141"/>
      <c r="G106" s="156">
        <v>0</v>
      </c>
      <c r="H106" s="141"/>
      <c r="I106" s="141"/>
    </row>
    <row r="107" spans="1:9" x14ac:dyDescent="0.25">
      <c r="A107" s="141"/>
      <c r="B107" s="141"/>
      <c r="C107" s="141"/>
      <c r="D107" s="141"/>
      <c r="E107" s="141"/>
      <c r="F107" s="141"/>
      <c r="G107" s="141"/>
      <c r="H107" s="141"/>
      <c r="I107" s="141"/>
    </row>
    <row r="108" spans="1:9" x14ac:dyDescent="0.25">
      <c r="A108" s="141"/>
      <c r="B108" s="141"/>
      <c r="C108" s="141"/>
      <c r="D108" s="141"/>
      <c r="E108" s="141"/>
      <c r="F108" s="141"/>
      <c r="G108" s="141"/>
      <c r="H108" s="141"/>
      <c r="I108" s="141"/>
    </row>
    <row r="109" spans="1:9" x14ac:dyDescent="0.25">
      <c r="A109" s="141"/>
      <c r="B109" s="489" t="s">
        <v>212</v>
      </c>
      <c r="C109" s="489"/>
      <c r="D109" s="489"/>
      <c r="E109" s="489"/>
      <c r="F109" s="141"/>
      <c r="G109" s="484" t="s">
        <v>213</v>
      </c>
      <c r="H109" s="484"/>
      <c r="I109" s="484"/>
    </row>
    <row r="110" spans="1:9" x14ac:dyDescent="0.25">
      <c r="A110" s="141"/>
      <c r="B110" s="158"/>
      <c r="C110" s="158"/>
      <c r="D110" s="158"/>
      <c r="E110" s="158"/>
      <c r="F110" s="141"/>
      <c r="G110" s="485"/>
      <c r="H110" s="485"/>
      <c r="I110" s="485"/>
    </row>
    <row r="111" spans="1:9" x14ac:dyDescent="0.25">
      <c r="A111" s="141"/>
      <c r="B111" s="158"/>
      <c r="C111" s="158"/>
      <c r="D111" s="158"/>
      <c r="E111" s="158"/>
      <c r="F111" s="141"/>
      <c r="G111" s="485"/>
      <c r="H111" s="485"/>
      <c r="I111" s="485"/>
    </row>
    <row r="112" spans="1:9" x14ac:dyDescent="0.25">
      <c r="A112" s="141"/>
      <c r="B112" s="158"/>
      <c r="C112" s="158"/>
      <c r="D112" s="158"/>
      <c r="E112" s="158"/>
      <c r="F112" s="141"/>
      <c r="G112" s="485"/>
      <c r="H112" s="485"/>
      <c r="I112" s="485"/>
    </row>
    <row r="113" spans="1:9" x14ac:dyDescent="0.25">
      <c r="A113" s="141"/>
      <c r="B113" s="471" t="s">
        <v>185</v>
      </c>
      <c r="C113" s="471"/>
      <c r="D113" s="471"/>
      <c r="E113" s="471"/>
      <c r="F113" s="159"/>
      <c r="G113" s="471" t="s">
        <v>192</v>
      </c>
      <c r="H113" s="471"/>
      <c r="I113" s="471"/>
    </row>
    <row r="114" spans="1:9" x14ac:dyDescent="0.25">
      <c r="A114" s="141"/>
      <c r="B114" s="482" t="s">
        <v>186</v>
      </c>
      <c r="C114" s="482"/>
      <c r="D114" s="482"/>
      <c r="E114" s="482"/>
      <c r="F114" s="153"/>
      <c r="G114" s="482" t="s">
        <v>214</v>
      </c>
      <c r="H114" s="482"/>
      <c r="I114" s="482"/>
    </row>
    <row r="115" spans="1:9" x14ac:dyDescent="0.25">
      <c r="A115" s="141"/>
      <c r="B115" s="153"/>
      <c r="C115" s="153"/>
      <c r="D115" s="153"/>
      <c r="E115" s="153"/>
      <c r="F115" s="153"/>
      <c r="G115" s="153"/>
      <c r="H115" s="153"/>
      <c r="I115" s="141"/>
    </row>
    <row r="116" spans="1:9" x14ac:dyDescent="0.25">
      <c r="A116" s="141"/>
      <c r="B116" s="141" t="s">
        <v>114</v>
      </c>
      <c r="C116" s="141"/>
      <c r="D116" s="141"/>
      <c r="E116" s="141"/>
      <c r="F116" s="141"/>
      <c r="G116" s="141"/>
      <c r="H116" s="141"/>
      <c r="I116" s="141"/>
    </row>
    <row r="117" spans="1:9" x14ac:dyDescent="0.25">
      <c r="A117" s="141"/>
      <c r="B117" s="483"/>
      <c r="C117" s="483"/>
      <c r="D117" s="483"/>
      <c r="E117" s="483"/>
      <c r="F117" s="483"/>
      <c r="G117" s="483"/>
      <c r="H117" s="161"/>
      <c r="I117" s="141"/>
    </row>
    <row r="118" spans="1:9" x14ac:dyDescent="0.25">
      <c r="A118" s="141"/>
      <c r="B118" s="483"/>
      <c r="C118" s="483"/>
      <c r="D118" s="483"/>
      <c r="E118" s="483"/>
      <c r="F118" s="483"/>
      <c r="G118" s="483"/>
      <c r="H118" s="161"/>
      <c r="I118" s="141"/>
    </row>
    <row r="119" spans="1:9" x14ac:dyDescent="0.25">
      <c r="A119" s="141"/>
      <c r="B119" s="483" t="s">
        <v>115</v>
      </c>
      <c r="C119" s="483"/>
      <c r="D119" s="483"/>
      <c r="E119" s="483"/>
      <c r="F119" s="483"/>
      <c r="G119" s="483"/>
      <c r="H119" s="161"/>
      <c r="I119" s="141"/>
    </row>
    <row r="124" spans="1:9" x14ac:dyDescent="0.25">
      <c r="A124" s="141"/>
      <c r="B124" s="141"/>
      <c r="C124" s="141"/>
      <c r="D124" s="141"/>
      <c r="E124" s="141"/>
      <c r="F124" s="141"/>
      <c r="G124" s="141"/>
      <c r="H124" s="141"/>
      <c r="I124" s="141"/>
    </row>
    <row r="125" spans="1:9" ht="18" x14ac:dyDescent="0.25">
      <c r="A125" s="493" t="s">
        <v>82</v>
      </c>
      <c r="B125" s="493"/>
      <c r="C125" s="493"/>
      <c r="D125" s="493"/>
      <c r="E125" s="493"/>
      <c r="F125" s="493"/>
      <c r="G125" s="493"/>
      <c r="H125" s="493"/>
      <c r="I125" s="493"/>
    </row>
    <row r="126" spans="1:9" ht="18" x14ac:dyDescent="0.25">
      <c r="A126" s="494" t="s">
        <v>201</v>
      </c>
      <c r="B126" s="494"/>
      <c r="C126" s="494"/>
      <c r="D126" s="494"/>
      <c r="E126" s="494"/>
      <c r="F126" s="494"/>
      <c r="G126" s="494"/>
      <c r="H126" s="494"/>
      <c r="I126" s="494"/>
    </row>
    <row r="127" spans="1:9" ht="23.25" x14ac:dyDescent="0.25">
      <c r="A127" s="495" t="s">
        <v>202</v>
      </c>
      <c r="B127" s="495"/>
      <c r="C127" s="495"/>
      <c r="D127" s="495"/>
      <c r="E127" s="495"/>
      <c r="F127" s="495"/>
      <c r="G127" s="495"/>
      <c r="H127" s="495"/>
      <c r="I127" s="495"/>
    </row>
    <row r="128" spans="1:9" x14ac:dyDescent="0.25">
      <c r="A128" s="496" t="s">
        <v>203</v>
      </c>
      <c r="B128" s="496"/>
      <c r="C128" s="496"/>
      <c r="D128" s="496"/>
      <c r="E128" s="496"/>
      <c r="F128" s="496"/>
      <c r="G128" s="496"/>
      <c r="H128" s="496"/>
      <c r="I128" s="496"/>
    </row>
    <row r="129" spans="1:9" x14ac:dyDescent="0.25">
      <c r="A129" s="496" t="s">
        <v>215</v>
      </c>
      <c r="B129" s="496"/>
      <c r="C129" s="496"/>
      <c r="D129" s="496"/>
      <c r="E129" s="496"/>
      <c r="F129" s="496"/>
      <c r="G129" s="496"/>
      <c r="H129" s="496"/>
      <c r="I129" s="496"/>
    </row>
    <row r="130" spans="1:9" ht="9" customHeight="1" thickBot="1" x14ac:dyDescent="0.55000000000000004">
      <c r="A130" s="144"/>
      <c r="B130" s="145"/>
      <c r="C130" s="145"/>
      <c r="D130" s="145"/>
      <c r="E130" s="145"/>
      <c r="F130" s="145"/>
      <c r="G130" s="145"/>
      <c r="H130" s="145"/>
      <c r="I130" s="145"/>
    </row>
    <row r="131" spans="1:9" ht="11.25" customHeight="1" thickTop="1" x14ac:dyDescent="0.5">
      <c r="A131" s="47"/>
      <c r="B131" s="146"/>
      <c r="C131" s="146"/>
      <c r="D131" s="146"/>
      <c r="E131" s="146"/>
      <c r="F131" s="146"/>
      <c r="G131" s="146"/>
      <c r="H131" s="146"/>
      <c r="I131" s="146"/>
    </row>
    <row r="132" spans="1:9" ht="20.25" x14ac:dyDescent="0.3">
      <c r="A132" s="141"/>
      <c r="B132" s="490" t="s">
        <v>83</v>
      </c>
      <c r="C132" s="490"/>
      <c r="D132" s="490"/>
      <c r="E132" s="490"/>
      <c r="F132" s="490"/>
      <c r="G132" s="490"/>
      <c r="H132" s="490"/>
      <c r="I132" s="490"/>
    </row>
    <row r="133" spans="1:9" x14ac:dyDescent="0.25">
      <c r="A133" s="141"/>
      <c r="B133" s="141"/>
      <c r="C133" s="141"/>
      <c r="D133" s="141"/>
      <c r="E133" s="141"/>
      <c r="F133" s="141"/>
      <c r="G133" s="141"/>
      <c r="H133" s="141"/>
      <c r="I133" s="141"/>
    </row>
    <row r="134" spans="1:9" x14ac:dyDescent="0.25">
      <c r="A134" s="141"/>
      <c r="B134" s="491" t="s">
        <v>485</v>
      </c>
      <c r="C134" s="487"/>
      <c r="D134" s="487"/>
      <c r="E134" s="487"/>
      <c r="F134" s="487"/>
      <c r="G134" s="487"/>
      <c r="H134" s="487"/>
      <c r="I134" s="487"/>
    </row>
    <row r="135" spans="1:9" x14ac:dyDescent="0.25">
      <c r="A135" s="141"/>
      <c r="B135" s="487"/>
      <c r="C135" s="487"/>
      <c r="D135" s="487"/>
      <c r="E135" s="487"/>
      <c r="F135" s="487"/>
      <c r="G135" s="487"/>
      <c r="H135" s="487"/>
      <c r="I135" s="487"/>
    </row>
    <row r="136" spans="1:9" x14ac:dyDescent="0.25">
      <c r="A136" s="141"/>
      <c r="B136" s="141"/>
      <c r="C136" s="141"/>
      <c r="D136" s="141"/>
      <c r="E136" s="141"/>
      <c r="F136" s="141"/>
      <c r="G136" s="141"/>
      <c r="H136" s="141"/>
      <c r="I136" s="141"/>
    </row>
    <row r="137" spans="1:9" x14ac:dyDescent="0.25">
      <c r="A137" s="141"/>
      <c r="B137" s="148" t="s">
        <v>84</v>
      </c>
      <c r="C137" s="141"/>
      <c r="D137" s="148" t="s">
        <v>85</v>
      </c>
      <c r="E137" s="141"/>
      <c r="F137" s="141"/>
      <c r="G137" s="141"/>
      <c r="H137" s="141"/>
      <c r="I137" s="141"/>
    </row>
    <row r="138" spans="1:9" x14ac:dyDescent="0.25">
      <c r="A138" s="149"/>
      <c r="B138" s="149" t="s">
        <v>86</v>
      </c>
      <c r="C138" s="149"/>
      <c r="D138" t="s">
        <v>205</v>
      </c>
      <c r="E138" s="149"/>
      <c r="F138" s="149"/>
      <c r="G138" s="149"/>
      <c r="H138" s="149"/>
      <c r="I138" s="149"/>
    </row>
    <row r="139" spans="1:9" x14ac:dyDescent="0.25">
      <c r="A139" s="149"/>
      <c r="B139" s="149" t="s">
        <v>87</v>
      </c>
      <c r="C139" s="149"/>
      <c r="D139" t="s">
        <v>206</v>
      </c>
      <c r="E139" s="149"/>
      <c r="F139" s="149"/>
      <c r="G139" s="149"/>
      <c r="H139" s="149"/>
      <c r="I139" s="149"/>
    </row>
    <row r="140" spans="1:9" x14ac:dyDescent="0.25">
      <c r="A140" s="149"/>
      <c r="B140" s="149" t="s">
        <v>88</v>
      </c>
      <c r="C140" s="149"/>
      <c r="D140" t="s">
        <v>207</v>
      </c>
      <c r="E140" s="149"/>
      <c r="F140" s="149"/>
      <c r="G140" s="149"/>
      <c r="H140" s="149"/>
      <c r="I140" s="149"/>
    </row>
    <row r="141" spans="1:9" x14ac:dyDescent="0.25">
      <c r="A141" s="149"/>
      <c r="B141" s="149" t="s">
        <v>89</v>
      </c>
      <c r="C141" s="149"/>
      <c r="D141" t="s">
        <v>208</v>
      </c>
      <c r="E141" s="149"/>
      <c r="F141" s="149"/>
      <c r="G141" s="149"/>
      <c r="H141" s="149"/>
      <c r="I141" s="149"/>
    </row>
    <row r="142" spans="1:9" x14ac:dyDescent="0.25">
      <c r="A142" s="141"/>
      <c r="B142" s="141"/>
      <c r="C142" s="141"/>
      <c r="D142" s="141"/>
      <c r="E142" s="141"/>
      <c r="F142" s="141"/>
      <c r="G142" s="141"/>
      <c r="H142" s="141"/>
      <c r="I142" s="141"/>
    </row>
    <row r="143" spans="1:9" x14ac:dyDescent="0.25">
      <c r="A143" s="141"/>
      <c r="B143" s="492" t="s">
        <v>90</v>
      </c>
      <c r="C143" s="492"/>
      <c r="D143" s="492"/>
      <c r="E143" s="492"/>
      <c r="F143" s="492"/>
      <c r="G143" s="492"/>
      <c r="H143" s="492"/>
      <c r="I143" s="492"/>
    </row>
    <row r="144" spans="1:9" x14ac:dyDescent="0.25">
      <c r="A144" s="141"/>
      <c r="B144" s="492"/>
      <c r="C144" s="492"/>
      <c r="D144" s="492"/>
      <c r="E144" s="492"/>
      <c r="F144" s="492"/>
      <c r="G144" s="492"/>
      <c r="H144" s="492"/>
      <c r="I144" s="492"/>
    </row>
    <row r="145" spans="1:9" x14ac:dyDescent="0.25">
      <c r="A145" s="141"/>
      <c r="B145" s="492"/>
      <c r="C145" s="492"/>
      <c r="D145" s="492"/>
      <c r="E145" s="492"/>
      <c r="F145" s="492"/>
      <c r="G145" s="492"/>
      <c r="H145" s="492"/>
      <c r="I145" s="492"/>
    </row>
    <row r="146" spans="1:9" x14ac:dyDescent="0.25">
      <c r="A146" s="141"/>
      <c r="B146" s="492"/>
      <c r="C146" s="492"/>
      <c r="D146" s="492"/>
      <c r="E146" s="492"/>
      <c r="F146" s="492"/>
      <c r="G146" s="492"/>
      <c r="H146" s="492"/>
      <c r="I146" s="492"/>
    </row>
    <row r="147" spans="1:9" x14ac:dyDescent="0.25">
      <c r="A147" s="141"/>
      <c r="B147" s="141"/>
      <c r="C147" s="141"/>
      <c r="D147" s="141"/>
      <c r="E147" s="141"/>
      <c r="F147" s="141"/>
      <c r="G147" s="141"/>
      <c r="H147" s="141"/>
      <c r="I147" s="141"/>
    </row>
    <row r="148" spans="1:9" x14ac:dyDescent="0.25">
      <c r="A148" s="141"/>
      <c r="B148" s="148" t="s">
        <v>91</v>
      </c>
      <c r="C148" s="141"/>
      <c r="D148" s="141"/>
      <c r="E148" s="141"/>
      <c r="F148" s="141"/>
      <c r="G148" s="141"/>
      <c r="H148" s="141"/>
      <c r="I148" s="141"/>
    </row>
    <row r="149" spans="1:9" x14ac:dyDescent="0.25">
      <c r="A149" s="141"/>
      <c r="B149" s="141" t="s">
        <v>86</v>
      </c>
      <c r="C149" s="141"/>
      <c r="D149" s="141" t="s">
        <v>209</v>
      </c>
      <c r="E149" s="141"/>
      <c r="F149" s="141"/>
      <c r="G149" s="141"/>
      <c r="H149" s="141"/>
      <c r="I149" s="141"/>
    </row>
    <row r="150" spans="1:9" x14ac:dyDescent="0.25">
      <c r="A150" s="141"/>
      <c r="B150" s="141" t="s">
        <v>87</v>
      </c>
      <c r="C150" s="141"/>
      <c r="D150" s="141" t="s">
        <v>210</v>
      </c>
      <c r="E150" s="141"/>
      <c r="F150" s="141"/>
      <c r="G150" s="141"/>
      <c r="H150" s="141"/>
      <c r="I150" s="141"/>
    </row>
    <row r="151" spans="1:9" x14ac:dyDescent="0.25">
      <c r="A151" s="141"/>
      <c r="B151" s="141" t="s">
        <v>92</v>
      </c>
      <c r="C151" s="141"/>
      <c r="D151" t="s">
        <v>211</v>
      </c>
      <c r="E151" s="141"/>
      <c r="F151" s="141"/>
      <c r="G151" s="141"/>
      <c r="H151" s="141"/>
      <c r="I151" s="141"/>
    </row>
    <row r="152" spans="1:9" x14ac:dyDescent="0.25">
      <c r="A152" s="141"/>
      <c r="B152" s="141" t="s">
        <v>89</v>
      </c>
      <c r="C152" s="141"/>
      <c r="D152" s="141" t="s">
        <v>93</v>
      </c>
      <c r="E152" s="141"/>
      <c r="F152" s="141"/>
      <c r="G152" s="141"/>
      <c r="H152" s="141"/>
      <c r="I152" s="141"/>
    </row>
    <row r="153" spans="1:9" x14ac:dyDescent="0.25">
      <c r="A153" s="141"/>
      <c r="B153" s="141"/>
      <c r="C153" s="141"/>
      <c r="D153" s="141"/>
      <c r="E153" s="141"/>
      <c r="F153" s="141"/>
      <c r="G153" s="141"/>
      <c r="H153" s="141"/>
      <c r="I153" s="141"/>
    </row>
    <row r="154" spans="1:9" x14ac:dyDescent="0.25">
      <c r="A154" s="141"/>
      <c r="B154" s="487" t="s">
        <v>94</v>
      </c>
      <c r="C154" s="487"/>
      <c r="D154" s="487"/>
      <c r="E154" s="487"/>
      <c r="F154" s="487"/>
      <c r="G154" s="487"/>
      <c r="H154" s="487"/>
      <c r="I154" s="487"/>
    </row>
    <row r="155" spans="1:9" x14ac:dyDescent="0.25">
      <c r="A155" s="141"/>
      <c r="B155" s="487"/>
      <c r="C155" s="487"/>
      <c r="D155" s="487"/>
      <c r="E155" s="487"/>
      <c r="F155" s="487"/>
      <c r="G155" s="487"/>
      <c r="H155" s="487"/>
      <c r="I155" s="487"/>
    </row>
    <row r="156" spans="1:9" x14ac:dyDescent="0.25">
      <c r="A156" s="141"/>
      <c r="B156" s="141"/>
      <c r="C156" s="141"/>
      <c r="D156" s="141"/>
      <c r="E156" s="141"/>
      <c r="F156" s="141"/>
      <c r="G156" s="141"/>
      <c r="H156" s="141"/>
      <c r="I156" s="141"/>
    </row>
    <row r="157" spans="1:9" x14ac:dyDescent="0.25">
      <c r="A157" s="141"/>
      <c r="B157" s="150" t="s">
        <v>95</v>
      </c>
      <c r="C157" s="486" t="s">
        <v>96</v>
      </c>
      <c r="D157" s="486"/>
      <c r="E157" s="486"/>
      <c r="F157" s="141"/>
      <c r="G157" s="152">
        <v>0</v>
      </c>
      <c r="H157" s="141"/>
      <c r="I157" s="141"/>
    </row>
    <row r="158" spans="1:9" x14ac:dyDescent="0.25">
      <c r="A158" s="141"/>
      <c r="B158" s="150" t="s">
        <v>97</v>
      </c>
      <c r="C158" s="486" t="s">
        <v>98</v>
      </c>
      <c r="D158" s="486"/>
      <c r="E158" s="486"/>
      <c r="F158" s="141"/>
      <c r="G158" s="152">
        <v>0</v>
      </c>
      <c r="H158" s="141"/>
      <c r="I158" s="141"/>
    </row>
    <row r="159" spans="1:9" x14ac:dyDescent="0.25">
      <c r="A159" s="141"/>
      <c r="B159" s="150" t="s">
        <v>99</v>
      </c>
      <c r="C159" s="487" t="s">
        <v>100</v>
      </c>
      <c r="D159" s="487"/>
      <c r="E159" s="487"/>
      <c r="F159" s="487"/>
      <c r="G159" s="152">
        <v>0</v>
      </c>
      <c r="H159" s="141"/>
      <c r="I159" s="141"/>
    </row>
    <row r="160" spans="1:9" x14ac:dyDescent="0.25">
      <c r="A160" s="141"/>
      <c r="B160" s="150" t="s">
        <v>101</v>
      </c>
      <c r="C160" s="487" t="s">
        <v>102</v>
      </c>
      <c r="D160" s="487"/>
      <c r="E160" s="487"/>
      <c r="F160" s="487"/>
      <c r="G160" s="152">
        <v>0</v>
      </c>
      <c r="H160" s="141"/>
      <c r="I160" s="141"/>
    </row>
    <row r="161" spans="1:9" x14ac:dyDescent="0.25">
      <c r="A161" s="141"/>
      <c r="B161" s="150" t="s">
        <v>103</v>
      </c>
      <c r="C161" s="147" t="s">
        <v>104</v>
      </c>
      <c r="D161" s="147"/>
      <c r="E161" s="147"/>
      <c r="F161" s="147"/>
      <c r="G161" s="152">
        <v>0</v>
      </c>
      <c r="H161" s="141"/>
      <c r="I161" s="141"/>
    </row>
    <row r="162" spans="1:9" x14ac:dyDescent="0.25">
      <c r="A162" s="141"/>
      <c r="B162" s="150" t="s">
        <v>105</v>
      </c>
      <c r="C162" s="151" t="s">
        <v>106</v>
      </c>
      <c r="D162" s="151"/>
      <c r="E162" s="151"/>
      <c r="F162" s="141"/>
      <c r="G162" s="152">
        <v>0</v>
      </c>
      <c r="H162" s="141"/>
      <c r="I162" s="141"/>
    </row>
    <row r="163" spans="1:9" x14ac:dyDescent="0.25">
      <c r="A163" s="141"/>
      <c r="B163" s="150" t="s">
        <v>107</v>
      </c>
      <c r="C163" s="151" t="s">
        <v>108</v>
      </c>
      <c r="D163" s="151"/>
      <c r="E163" s="151"/>
      <c r="F163" s="141"/>
      <c r="G163" s="152">
        <f>BKU!I404</f>
        <v>133257491</v>
      </c>
      <c r="H163" s="141"/>
      <c r="I163" s="141"/>
    </row>
    <row r="164" spans="1:9" x14ac:dyDescent="0.25">
      <c r="A164" s="141"/>
      <c r="B164" s="150" t="s">
        <v>109</v>
      </c>
      <c r="C164" s="148" t="s">
        <v>110</v>
      </c>
      <c r="D164" s="151"/>
      <c r="E164" s="151"/>
      <c r="F164" s="141"/>
      <c r="G164" s="152">
        <v>0</v>
      </c>
      <c r="H164" s="141"/>
      <c r="I164" s="141"/>
    </row>
    <row r="165" spans="1:9" x14ac:dyDescent="0.25">
      <c r="A165" s="141"/>
      <c r="B165" s="153"/>
      <c r="C165" s="153" t="s">
        <v>111</v>
      </c>
      <c r="D165" s="153"/>
      <c r="E165" s="153"/>
      <c r="F165" s="153"/>
      <c r="G165" s="154">
        <f>SUM(G157:G164)</f>
        <v>133257491</v>
      </c>
      <c r="H165" s="153"/>
      <c r="I165" s="152"/>
    </row>
    <row r="166" spans="1:9" x14ac:dyDescent="0.25">
      <c r="A166" s="141"/>
      <c r="B166" s="141"/>
      <c r="C166" s="141"/>
      <c r="D166" s="141"/>
      <c r="E166" s="141"/>
      <c r="F166" s="141"/>
      <c r="G166" s="152"/>
      <c r="H166" s="141"/>
      <c r="I166" s="141"/>
    </row>
    <row r="167" spans="1:9" x14ac:dyDescent="0.25">
      <c r="A167" s="141"/>
      <c r="B167" s="153"/>
      <c r="C167" s="488" t="s">
        <v>112</v>
      </c>
      <c r="D167" s="488"/>
      <c r="E167" s="488"/>
      <c r="F167" s="488"/>
      <c r="G167" s="155">
        <f>G165</f>
        <v>133257491</v>
      </c>
      <c r="H167" s="153"/>
      <c r="I167" s="141"/>
    </row>
    <row r="168" spans="1:9" x14ac:dyDescent="0.25">
      <c r="A168" s="141"/>
      <c r="B168" s="141"/>
      <c r="C168" s="141"/>
      <c r="D168" s="141"/>
      <c r="E168" s="141"/>
      <c r="F168" s="141"/>
      <c r="G168" s="152"/>
      <c r="H168" s="141"/>
      <c r="I168" s="141"/>
    </row>
    <row r="169" spans="1:9" x14ac:dyDescent="0.25">
      <c r="A169" s="141"/>
      <c r="B169" s="141"/>
      <c r="C169" s="141" t="s">
        <v>113</v>
      </c>
      <c r="D169" s="141"/>
      <c r="E169" s="141"/>
      <c r="F169" s="141"/>
      <c r="G169" s="156">
        <v>0</v>
      </c>
      <c r="H169" s="141"/>
      <c r="I169" s="141"/>
    </row>
    <row r="170" spans="1:9" x14ac:dyDescent="0.25">
      <c r="A170" s="141"/>
      <c r="B170" s="141"/>
      <c r="C170" s="141"/>
      <c r="D170" s="141"/>
      <c r="E170" s="141"/>
      <c r="F170" s="141"/>
      <c r="G170" s="141"/>
      <c r="H170" s="141"/>
      <c r="I170" s="141"/>
    </row>
    <row r="171" spans="1:9" x14ac:dyDescent="0.25">
      <c r="A171" s="141"/>
      <c r="B171" s="141"/>
      <c r="C171" s="141"/>
      <c r="D171" s="141"/>
      <c r="E171" s="141"/>
      <c r="F171" s="141"/>
      <c r="G171" s="141"/>
      <c r="H171" s="141"/>
      <c r="I171" s="141"/>
    </row>
    <row r="172" spans="1:9" x14ac:dyDescent="0.25">
      <c r="A172" s="141"/>
      <c r="B172" s="489" t="s">
        <v>212</v>
      </c>
      <c r="C172" s="489"/>
      <c r="D172" s="489"/>
      <c r="E172" s="489"/>
      <c r="F172" s="141"/>
      <c r="G172" s="484" t="s">
        <v>213</v>
      </c>
      <c r="H172" s="484"/>
      <c r="I172" s="484"/>
    </row>
    <row r="173" spans="1:9" x14ac:dyDescent="0.25">
      <c r="A173" s="141"/>
      <c r="B173" s="158"/>
      <c r="C173" s="158"/>
      <c r="D173" s="158"/>
      <c r="E173" s="158"/>
      <c r="F173" s="141"/>
      <c r="G173" s="485"/>
      <c r="H173" s="485"/>
      <c r="I173" s="485"/>
    </row>
    <row r="174" spans="1:9" x14ac:dyDescent="0.25">
      <c r="A174" s="141"/>
      <c r="B174" s="158"/>
      <c r="C174" s="158"/>
      <c r="D174" s="158"/>
      <c r="E174" s="158"/>
      <c r="F174" s="141"/>
      <c r="G174" s="397"/>
      <c r="H174" s="397"/>
      <c r="I174" s="397"/>
    </row>
    <row r="175" spans="1:9" x14ac:dyDescent="0.25">
      <c r="A175" s="141"/>
      <c r="B175" s="158"/>
      <c r="C175" s="158"/>
      <c r="D175" s="158"/>
      <c r="E175" s="158"/>
      <c r="F175" s="141"/>
      <c r="G175" s="485"/>
      <c r="H175" s="485"/>
      <c r="I175" s="485"/>
    </row>
    <row r="176" spans="1:9" x14ac:dyDescent="0.25">
      <c r="A176" s="141"/>
      <c r="B176" s="158"/>
      <c r="C176" s="158"/>
      <c r="D176" s="158"/>
      <c r="E176" s="158"/>
      <c r="F176" s="141"/>
      <c r="G176" s="485"/>
      <c r="H176" s="485"/>
      <c r="I176" s="485"/>
    </row>
    <row r="177" spans="1:9" x14ac:dyDescent="0.25">
      <c r="A177" s="141"/>
      <c r="B177" s="471" t="s">
        <v>185</v>
      </c>
      <c r="C177" s="471"/>
      <c r="D177" s="471"/>
      <c r="E177" s="471"/>
      <c r="F177" s="159"/>
      <c r="G177" s="471" t="s">
        <v>192</v>
      </c>
      <c r="H177" s="471"/>
      <c r="I177" s="471"/>
    </row>
    <row r="178" spans="1:9" x14ac:dyDescent="0.25">
      <c r="A178" s="141"/>
      <c r="B178" s="482" t="s">
        <v>186</v>
      </c>
      <c r="C178" s="482"/>
      <c r="D178" s="482"/>
      <c r="E178" s="482"/>
      <c r="F178" s="153"/>
      <c r="G178" s="482" t="s">
        <v>214</v>
      </c>
      <c r="H178" s="482"/>
      <c r="I178" s="482"/>
    </row>
    <row r="179" spans="1:9" x14ac:dyDescent="0.25">
      <c r="A179" s="141"/>
      <c r="B179" s="153"/>
      <c r="C179" s="153"/>
      <c r="D179" s="153"/>
      <c r="E179" s="153"/>
      <c r="F179" s="153"/>
      <c r="G179" s="153"/>
      <c r="H179" s="153"/>
      <c r="I179" s="141"/>
    </row>
    <row r="180" spans="1:9" x14ac:dyDescent="0.25">
      <c r="A180" s="141"/>
      <c r="B180" s="141" t="s">
        <v>114</v>
      </c>
      <c r="C180" s="141"/>
      <c r="D180" s="141"/>
      <c r="E180" s="141"/>
      <c r="F180" s="141"/>
      <c r="G180" s="141"/>
      <c r="H180" s="141"/>
      <c r="I180" s="141"/>
    </row>
    <row r="181" spans="1:9" x14ac:dyDescent="0.25">
      <c r="A181" s="141"/>
      <c r="B181" s="483"/>
      <c r="C181" s="483"/>
      <c r="D181" s="483"/>
      <c r="E181" s="483"/>
      <c r="F181" s="483"/>
      <c r="G181" s="483"/>
      <c r="H181" s="161"/>
      <c r="I181" s="141"/>
    </row>
    <row r="182" spans="1:9" x14ac:dyDescent="0.25">
      <c r="A182" s="141"/>
      <c r="B182" s="483"/>
      <c r="C182" s="483"/>
      <c r="D182" s="483"/>
      <c r="E182" s="483"/>
      <c r="F182" s="483"/>
      <c r="G182" s="483"/>
      <c r="H182" s="161"/>
      <c r="I182" s="141"/>
    </row>
    <row r="183" spans="1:9" x14ac:dyDescent="0.25">
      <c r="A183" s="141"/>
      <c r="B183" s="483" t="s">
        <v>115</v>
      </c>
      <c r="C183" s="483"/>
      <c r="D183" s="483"/>
      <c r="E183" s="483"/>
      <c r="F183" s="483"/>
      <c r="G183" s="483"/>
      <c r="H183" s="161"/>
      <c r="I183" s="141"/>
    </row>
    <row r="188" spans="1:9" x14ac:dyDescent="0.25">
      <c r="A188" s="141"/>
      <c r="B188" s="141"/>
      <c r="C188" s="141"/>
      <c r="D188" s="141"/>
      <c r="E188" s="141"/>
      <c r="F188" s="141"/>
      <c r="G188" s="141"/>
      <c r="H188" s="141"/>
      <c r="I188" s="141"/>
    </row>
    <row r="189" spans="1:9" ht="18" x14ac:dyDescent="0.25">
      <c r="A189" s="493" t="s">
        <v>82</v>
      </c>
      <c r="B189" s="493"/>
      <c r="C189" s="493"/>
      <c r="D189" s="493"/>
      <c r="E189" s="493"/>
      <c r="F189" s="493"/>
      <c r="G189" s="493"/>
      <c r="H189" s="493"/>
      <c r="I189" s="493"/>
    </row>
    <row r="190" spans="1:9" ht="18" x14ac:dyDescent="0.25">
      <c r="A190" s="494" t="s">
        <v>201</v>
      </c>
      <c r="B190" s="494"/>
      <c r="C190" s="494"/>
      <c r="D190" s="494"/>
      <c r="E190" s="494"/>
      <c r="F190" s="494"/>
      <c r="G190" s="494"/>
      <c r="H190" s="494"/>
      <c r="I190" s="494"/>
    </row>
    <row r="191" spans="1:9" ht="23.25" x14ac:dyDescent="0.25">
      <c r="A191" s="495" t="s">
        <v>202</v>
      </c>
      <c r="B191" s="495"/>
      <c r="C191" s="495"/>
      <c r="D191" s="495"/>
      <c r="E191" s="495"/>
      <c r="F191" s="495"/>
      <c r="G191" s="495"/>
      <c r="H191" s="495"/>
      <c r="I191" s="495"/>
    </row>
    <row r="192" spans="1:9" x14ac:dyDescent="0.25">
      <c r="A192" s="496" t="s">
        <v>203</v>
      </c>
      <c r="B192" s="496"/>
      <c r="C192" s="496"/>
      <c r="D192" s="496"/>
      <c r="E192" s="496"/>
      <c r="F192" s="496"/>
      <c r="G192" s="496"/>
      <c r="H192" s="496"/>
      <c r="I192" s="496"/>
    </row>
    <row r="193" spans="1:9" x14ac:dyDescent="0.25">
      <c r="A193" s="496" t="s">
        <v>215</v>
      </c>
      <c r="B193" s="496"/>
      <c r="C193" s="496"/>
      <c r="D193" s="496"/>
      <c r="E193" s="496"/>
      <c r="F193" s="496"/>
      <c r="G193" s="496"/>
      <c r="H193" s="496"/>
      <c r="I193" s="496"/>
    </row>
    <row r="194" spans="1:9" ht="13.5" customHeight="1" thickBot="1" x14ac:dyDescent="0.55000000000000004">
      <c r="A194" s="144"/>
      <c r="B194" s="145"/>
      <c r="C194" s="145"/>
      <c r="D194" s="145"/>
      <c r="E194" s="145"/>
      <c r="F194" s="145"/>
      <c r="G194" s="145"/>
      <c r="H194" s="145"/>
      <c r="I194" s="145"/>
    </row>
    <row r="195" spans="1:9" ht="14.25" customHeight="1" thickTop="1" x14ac:dyDescent="0.5">
      <c r="A195" s="47"/>
      <c r="B195" s="146"/>
      <c r="C195" s="146"/>
      <c r="D195" s="146"/>
      <c r="E195" s="146"/>
      <c r="F195" s="146"/>
      <c r="G195" s="146"/>
      <c r="H195" s="146"/>
      <c r="I195" s="146"/>
    </row>
    <row r="196" spans="1:9" ht="20.25" x14ac:dyDescent="0.3">
      <c r="A196" s="141"/>
      <c r="B196" s="490" t="s">
        <v>83</v>
      </c>
      <c r="C196" s="490"/>
      <c r="D196" s="490"/>
      <c r="E196" s="490"/>
      <c r="F196" s="490"/>
      <c r="G196" s="490"/>
      <c r="H196" s="490"/>
      <c r="I196" s="490"/>
    </row>
    <row r="197" spans="1:9" x14ac:dyDescent="0.25">
      <c r="A197" s="141"/>
      <c r="B197" s="141"/>
      <c r="C197" s="141"/>
      <c r="D197" s="141"/>
      <c r="E197" s="141"/>
      <c r="F197" s="141"/>
      <c r="G197" s="141"/>
      <c r="H197" s="141"/>
      <c r="I197" s="141"/>
    </row>
    <row r="198" spans="1:9" x14ac:dyDescent="0.25">
      <c r="A198" s="141"/>
      <c r="B198" s="491" t="s">
        <v>594</v>
      </c>
      <c r="C198" s="487"/>
      <c r="D198" s="487"/>
      <c r="E198" s="487"/>
      <c r="F198" s="487"/>
      <c r="G198" s="487"/>
      <c r="H198" s="487"/>
      <c r="I198" s="487"/>
    </row>
    <row r="199" spans="1:9" x14ac:dyDescent="0.25">
      <c r="A199" s="141"/>
      <c r="B199" s="487"/>
      <c r="C199" s="487"/>
      <c r="D199" s="487"/>
      <c r="E199" s="487"/>
      <c r="F199" s="487"/>
      <c r="G199" s="487"/>
      <c r="H199" s="487"/>
      <c r="I199" s="487"/>
    </row>
    <row r="200" spans="1:9" x14ac:dyDescent="0.25">
      <c r="A200" s="141"/>
      <c r="B200" s="141"/>
      <c r="C200" s="141"/>
      <c r="D200" s="141"/>
      <c r="E200" s="141"/>
      <c r="F200" s="141"/>
      <c r="G200" s="141"/>
      <c r="H200" s="141"/>
      <c r="I200" s="141"/>
    </row>
    <row r="201" spans="1:9" x14ac:dyDescent="0.25">
      <c r="A201" s="141"/>
      <c r="B201" s="148" t="s">
        <v>84</v>
      </c>
      <c r="C201" s="141"/>
      <c r="D201" s="148" t="s">
        <v>85</v>
      </c>
      <c r="E201" s="141"/>
      <c r="F201" s="141"/>
      <c r="G201" s="141"/>
      <c r="H201" s="141"/>
      <c r="I201" s="141"/>
    </row>
    <row r="202" spans="1:9" x14ac:dyDescent="0.25">
      <c r="A202" s="149"/>
      <c r="B202" s="149" t="s">
        <v>86</v>
      </c>
      <c r="C202" s="149"/>
      <c r="D202" t="s">
        <v>205</v>
      </c>
      <c r="E202" s="149"/>
      <c r="F202" s="149"/>
      <c r="G202" s="149"/>
      <c r="H202" s="149"/>
      <c r="I202" s="149"/>
    </row>
    <row r="203" spans="1:9" x14ac:dyDescent="0.25">
      <c r="A203" s="149"/>
      <c r="B203" s="149" t="s">
        <v>87</v>
      </c>
      <c r="C203" s="149"/>
      <c r="D203" t="s">
        <v>206</v>
      </c>
      <c r="E203" s="149"/>
      <c r="F203" s="149"/>
      <c r="G203" s="149"/>
      <c r="H203" s="149"/>
      <c r="I203" s="149"/>
    </row>
    <row r="204" spans="1:9" x14ac:dyDescent="0.25">
      <c r="A204" s="149"/>
      <c r="B204" s="149" t="s">
        <v>88</v>
      </c>
      <c r="C204" s="149"/>
      <c r="D204" t="s">
        <v>207</v>
      </c>
      <c r="E204" s="149"/>
      <c r="F204" s="149"/>
      <c r="G204" s="149"/>
      <c r="H204" s="149"/>
      <c r="I204" s="149"/>
    </row>
    <row r="205" spans="1:9" x14ac:dyDescent="0.25">
      <c r="A205" s="149"/>
      <c r="B205" s="149" t="s">
        <v>89</v>
      </c>
      <c r="C205" s="149"/>
      <c r="D205" t="s">
        <v>208</v>
      </c>
      <c r="E205" s="149"/>
      <c r="F205" s="149"/>
      <c r="G205" s="149"/>
      <c r="H205" s="149"/>
      <c r="I205" s="149"/>
    </row>
    <row r="206" spans="1:9" x14ac:dyDescent="0.25">
      <c r="A206" s="141"/>
      <c r="B206" s="141"/>
      <c r="C206" s="141"/>
      <c r="D206" s="141"/>
      <c r="E206" s="141"/>
      <c r="F206" s="141"/>
      <c r="G206" s="141"/>
      <c r="H206" s="141"/>
      <c r="I206" s="141"/>
    </row>
    <row r="207" spans="1:9" x14ac:dyDescent="0.25">
      <c r="A207" s="141"/>
      <c r="B207" s="492" t="s">
        <v>90</v>
      </c>
      <c r="C207" s="492"/>
      <c r="D207" s="492"/>
      <c r="E207" s="492"/>
      <c r="F207" s="492"/>
      <c r="G207" s="492"/>
      <c r="H207" s="492"/>
      <c r="I207" s="492"/>
    </row>
    <row r="208" spans="1:9" x14ac:dyDescent="0.25">
      <c r="A208" s="141"/>
      <c r="B208" s="492"/>
      <c r="C208" s="492"/>
      <c r="D208" s="492"/>
      <c r="E208" s="492"/>
      <c r="F208" s="492"/>
      <c r="G208" s="492"/>
      <c r="H208" s="492"/>
      <c r="I208" s="492"/>
    </row>
    <row r="209" spans="1:9" x14ac:dyDescent="0.25">
      <c r="A209" s="141"/>
      <c r="B209" s="492"/>
      <c r="C209" s="492"/>
      <c r="D209" s="492"/>
      <c r="E209" s="492"/>
      <c r="F209" s="492"/>
      <c r="G209" s="492"/>
      <c r="H209" s="492"/>
      <c r="I209" s="492"/>
    </row>
    <row r="210" spans="1:9" x14ac:dyDescent="0.25">
      <c r="A210" s="141"/>
      <c r="B210" s="492"/>
      <c r="C210" s="492"/>
      <c r="D210" s="492"/>
      <c r="E210" s="492"/>
      <c r="F210" s="492"/>
      <c r="G210" s="492"/>
      <c r="H210" s="492"/>
      <c r="I210" s="492"/>
    </row>
    <row r="211" spans="1:9" x14ac:dyDescent="0.25">
      <c r="A211" s="141"/>
      <c r="B211" s="141"/>
      <c r="C211" s="141"/>
      <c r="D211" s="141"/>
      <c r="E211" s="141"/>
      <c r="F211" s="141"/>
      <c r="G211" s="141"/>
      <c r="H211" s="141"/>
      <c r="I211" s="141"/>
    </row>
    <row r="212" spans="1:9" x14ac:dyDescent="0.25">
      <c r="A212" s="141"/>
      <c r="B212" s="148" t="s">
        <v>91</v>
      </c>
      <c r="C212" s="141"/>
      <c r="D212" s="141"/>
      <c r="E212" s="141"/>
      <c r="F212" s="141"/>
      <c r="G212" s="141"/>
      <c r="H212" s="141"/>
      <c r="I212" s="141"/>
    </row>
    <row r="213" spans="1:9" x14ac:dyDescent="0.25">
      <c r="A213" s="141"/>
      <c r="B213" s="141" t="s">
        <v>86</v>
      </c>
      <c r="C213" s="141"/>
      <c r="D213" s="141" t="s">
        <v>209</v>
      </c>
      <c r="E213" s="141"/>
      <c r="F213" s="141"/>
      <c r="G213" s="141"/>
      <c r="H213" s="141"/>
      <c r="I213" s="141"/>
    </row>
    <row r="214" spans="1:9" x14ac:dyDescent="0.25">
      <c r="A214" s="141"/>
      <c r="B214" s="141" t="s">
        <v>87</v>
      </c>
      <c r="C214" s="141"/>
      <c r="D214" s="141" t="s">
        <v>210</v>
      </c>
      <c r="E214" s="141"/>
      <c r="F214" s="141"/>
      <c r="G214" s="141"/>
      <c r="H214" s="141"/>
      <c r="I214" s="46" t="s">
        <v>595</v>
      </c>
    </row>
    <row r="215" spans="1:9" x14ac:dyDescent="0.25">
      <c r="A215" s="141"/>
      <c r="B215" s="141" t="s">
        <v>92</v>
      </c>
      <c r="C215" s="141"/>
      <c r="D215" t="s">
        <v>211</v>
      </c>
      <c r="E215" s="141"/>
      <c r="F215" s="141"/>
      <c r="G215" s="141"/>
      <c r="H215" s="141"/>
      <c r="I215" s="141"/>
    </row>
    <row r="216" spans="1:9" x14ac:dyDescent="0.25">
      <c r="A216" s="141"/>
      <c r="B216" s="141" t="s">
        <v>89</v>
      </c>
      <c r="C216" s="141"/>
      <c r="D216" s="141" t="s">
        <v>93</v>
      </c>
      <c r="E216" s="141"/>
      <c r="F216" s="141"/>
      <c r="G216" s="141"/>
      <c r="H216" s="141"/>
      <c r="I216" s="141"/>
    </row>
    <row r="217" spans="1:9" x14ac:dyDescent="0.25">
      <c r="A217" s="141"/>
      <c r="B217" s="141"/>
      <c r="C217" s="141"/>
      <c r="D217" s="141"/>
      <c r="E217" s="141"/>
      <c r="F217" s="141"/>
      <c r="G217" s="141"/>
      <c r="H217" s="141"/>
      <c r="I217" s="141"/>
    </row>
    <row r="218" spans="1:9" x14ac:dyDescent="0.25">
      <c r="A218" s="141"/>
      <c r="B218" s="487" t="s">
        <v>94</v>
      </c>
      <c r="C218" s="487"/>
      <c r="D218" s="487"/>
      <c r="E218" s="487"/>
      <c r="F218" s="487"/>
      <c r="G218" s="487"/>
      <c r="H218" s="487"/>
      <c r="I218" s="487"/>
    </row>
    <row r="219" spans="1:9" x14ac:dyDescent="0.25">
      <c r="A219" s="141"/>
      <c r="B219" s="487"/>
      <c r="C219" s="487"/>
      <c r="D219" s="487"/>
      <c r="E219" s="487"/>
      <c r="F219" s="487"/>
      <c r="G219" s="487"/>
      <c r="H219" s="487"/>
      <c r="I219" s="487"/>
    </row>
    <row r="220" spans="1:9" x14ac:dyDescent="0.25">
      <c r="A220" s="141"/>
      <c r="B220" s="141"/>
      <c r="C220" s="141"/>
      <c r="D220" s="141"/>
      <c r="E220" s="141"/>
      <c r="F220" s="141"/>
      <c r="G220" s="141"/>
      <c r="H220" s="141"/>
      <c r="I220" s="141"/>
    </row>
    <row r="221" spans="1:9" x14ac:dyDescent="0.25">
      <c r="A221" s="141"/>
      <c r="B221" s="150" t="s">
        <v>95</v>
      </c>
      <c r="C221" s="486" t="s">
        <v>96</v>
      </c>
      <c r="D221" s="486"/>
      <c r="E221" s="486"/>
      <c r="F221" s="141"/>
      <c r="G221" s="152">
        <v>0</v>
      </c>
      <c r="H221" s="141"/>
      <c r="I221" s="141"/>
    </row>
    <row r="222" spans="1:9" x14ac:dyDescent="0.25">
      <c r="A222" s="141"/>
      <c r="B222" s="150" t="s">
        <v>97</v>
      </c>
      <c r="C222" s="486" t="s">
        <v>98</v>
      </c>
      <c r="D222" s="486"/>
      <c r="E222" s="486"/>
      <c r="F222" s="141"/>
      <c r="G222" s="152">
        <v>0</v>
      </c>
      <c r="H222" s="141"/>
      <c r="I222" s="141"/>
    </row>
    <row r="223" spans="1:9" x14ac:dyDescent="0.25">
      <c r="A223" s="141"/>
      <c r="B223" s="150" t="s">
        <v>99</v>
      </c>
      <c r="C223" s="487" t="s">
        <v>100</v>
      </c>
      <c r="D223" s="487"/>
      <c r="E223" s="487"/>
      <c r="F223" s="487"/>
      <c r="G223" s="152">
        <v>0</v>
      </c>
      <c r="H223" s="141"/>
      <c r="I223" s="141"/>
    </row>
    <row r="224" spans="1:9" x14ac:dyDescent="0.25">
      <c r="A224" s="141"/>
      <c r="B224" s="150" t="s">
        <v>101</v>
      </c>
      <c r="C224" s="487" t="s">
        <v>102</v>
      </c>
      <c r="D224" s="487"/>
      <c r="E224" s="487"/>
      <c r="F224" s="487"/>
      <c r="G224" s="152">
        <v>0</v>
      </c>
      <c r="H224" s="141"/>
      <c r="I224" s="141"/>
    </row>
    <row r="225" spans="1:9" x14ac:dyDescent="0.25">
      <c r="A225" s="141"/>
      <c r="B225" s="150" t="s">
        <v>103</v>
      </c>
      <c r="C225" s="147" t="s">
        <v>104</v>
      </c>
      <c r="D225" s="147"/>
      <c r="E225" s="147"/>
      <c r="F225" s="147"/>
      <c r="G225" s="152">
        <v>0</v>
      </c>
      <c r="H225" s="141"/>
      <c r="I225" s="141"/>
    </row>
    <row r="226" spans="1:9" x14ac:dyDescent="0.25">
      <c r="A226" s="141"/>
      <c r="B226" s="150" t="s">
        <v>105</v>
      </c>
      <c r="C226" s="151" t="s">
        <v>106</v>
      </c>
      <c r="D226" s="151"/>
      <c r="E226" s="151"/>
      <c r="F226" s="141"/>
      <c r="G226" s="152">
        <v>0</v>
      </c>
      <c r="H226" s="141"/>
      <c r="I226" s="141"/>
    </row>
    <row r="227" spans="1:9" x14ac:dyDescent="0.25">
      <c r="A227" s="141"/>
      <c r="B227" s="150" t="s">
        <v>107</v>
      </c>
      <c r="C227" s="151" t="s">
        <v>108</v>
      </c>
      <c r="D227" s="151"/>
      <c r="E227" s="151"/>
      <c r="F227" s="141"/>
      <c r="G227" s="152">
        <f>BKU!I588</f>
        <v>32661520</v>
      </c>
      <c r="H227" s="141"/>
      <c r="I227" s="141"/>
    </row>
    <row r="228" spans="1:9" x14ac:dyDescent="0.25">
      <c r="A228" s="141"/>
      <c r="B228" s="150" t="s">
        <v>109</v>
      </c>
      <c r="C228" s="148" t="s">
        <v>110</v>
      </c>
      <c r="D228" s="151"/>
      <c r="E228" s="151"/>
      <c r="F228" s="141"/>
      <c r="G228" s="152">
        <v>0</v>
      </c>
      <c r="H228" s="141"/>
      <c r="I228" s="141"/>
    </row>
    <row r="229" spans="1:9" x14ac:dyDescent="0.25">
      <c r="A229" s="141"/>
      <c r="B229" s="153"/>
      <c r="C229" s="153" t="s">
        <v>111</v>
      </c>
      <c r="D229" s="153"/>
      <c r="E229" s="153"/>
      <c r="F229" s="153"/>
      <c r="G229" s="154">
        <f>SUM(G221:G228)</f>
        <v>32661520</v>
      </c>
      <c r="H229" s="153"/>
      <c r="I229" s="152"/>
    </row>
    <row r="230" spans="1:9" x14ac:dyDescent="0.25">
      <c r="A230" s="141"/>
      <c r="B230" s="141"/>
      <c r="C230" s="141"/>
      <c r="D230" s="141"/>
      <c r="E230" s="141"/>
      <c r="F230" s="141"/>
      <c r="G230" s="152"/>
      <c r="H230" s="141"/>
      <c r="I230" s="141"/>
    </row>
    <row r="231" spans="1:9" x14ac:dyDescent="0.25">
      <c r="A231" s="141"/>
      <c r="B231" s="153"/>
      <c r="C231" s="488" t="s">
        <v>112</v>
      </c>
      <c r="D231" s="488"/>
      <c r="E231" s="488"/>
      <c r="F231" s="488"/>
      <c r="G231" s="155">
        <f>G229</f>
        <v>32661520</v>
      </c>
      <c r="H231" s="153"/>
      <c r="I231" s="141"/>
    </row>
    <row r="232" spans="1:9" x14ac:dyDescent="0.25">
      <c r="A232" s="141"/>
      <c r="B232" s="141"/>
      <c r="C232" s="141"/>
      <c r="D232" s="141"/>
      <c r="E232" s="141"/>
      <c r="F232" s="141"/>
      <c r="G232" s="152"/>
      <c r="H232" s="141"/>
      <c r="I232" s="141"/>
    </row>
    <row r="233" spans="1:9" x14ac:dyDescent="0.25">
      <c r="A233" s="141"/>
      <c r="B233" s="141"/>
      <c r="C233" s="141" t="s">
        <v>113</v>
      </c>
      <c r="D233" s="141"/>
      <c r="E233" s="141"/>
      <c r="F233" s="141"/>
      <c r="G233" s="156">
        <v>0</v>
      </c>
      <c r="H233" s="141"/>
      <c r="I233" s="141"/>
    </row>
    <row r="234" spans="1:9" x14ac:dyDescent="0.25">
      <c r="A234" s="141"/>
      <c r="B234" s="141"/>
      <c r="C234" s="141"/>
      <c r="D234" s="141"/>
      <c r="E234" s="141"/>
      <c r="F234" s="141"/>
      <c r="G234" s="141"/>
      <c r="H234" s="141"/>
      <c r="I234" s="141"/>
    </row>
    <row r="235" spans="1:9" x14ac:dyDescent="0.25">
      <c r="A235" s="141"/>
      <c r="B235" s="141"/>
      <c r="C235" s="141"/>
      <c r="D235" s="141"/>
      <c r="E235" s="141"/>
      <c r="F235" s="141"/>
      <c r="G235" s="141"/>
      <c r="H235" s="141"/>
      <c r="I235" s="141"/>
    </row>
    <row r="236" spans="1:9" x14ac:dyDescent="0.25">
      <c r="A236" s="141"/>
      <c r="B236" s="489" t="s">
        <v>212</v>
      </c>
      <c r="C236" s="489"/>
      <c r="D236" s="489"/>
      <c r="E236" s="489"/>
      <c r="F236" s="141"/>
      <c r="G236" s="484" t="s">
        <v>213</v>
      </c>
      <c r="H236" s="484"/>
      <c r="I236" s="484"/>
    </row>
    <row r="237" spans="1:9" x14ac:dyDescent="0.25">
      <c r="A237" s="141"/>
      <c r="B237" s="158"/>
      <c r="C237" s="158"/>
      <c r="D237" s="158"/>
      <c r="E237" s="158"/>
      <c r="F237" s="141"/>
      <c r="G237" s="485"/>
      <c r="H237" s="485"/>
      <c r="I237" s="485"/>
    </row>
    <row r="238" spans="1:9" x14ac:dyDescent="0.25">
      <c r="A238" s="141"/>
      <c r="B238" s="158"/>
      <c r="C238" s="158"/>
      <c r="D238" s="158"/>
      <c r="E238" s="158"/>
      <c r="F238" s="141"/>
      <c r="G238" s="397"/>
      <c r="H238" s="397"/>
      <c r="I238" s="397"/>
    </row>
    <row r="239" spans="1:9" x14ac:dyDescent="0.25">
      <c r="A239" s="141"/>
      <c r="B239" s="158"/>
      <c r="C239" s="158"/>
      <c r="D239" s="158"/>
      <c r="E239" s="158"/>
      <c r="F239" s="141"/>
      <c r="G239" s="485"/>
      <c r="H239" s="485"/>
      <c r="I239" s="485"/>
    </row>
    <row r="240" spans="1:9" x14ac:dyDescent="0.25">
      <c r="A240" s="141"/>
      <c r="B240" s="158"/>
      <c r="C240" s="158"/>
      <c r="D240" s="158"/>
      <c r="E240" s="158"/>
      <c r="F240" s="141"/>
      <c r="G240" s="485"/>
      <c r="H240" s="485"/>
      <c r="I240" s="485"/>
    </row>
    <row r="241" spans="1:9" x14ac:dyDescent="0.25">
      <c r="A241" s="141"/>
      <c r="B241" s="471" t="s">
        <v>185</v>
      </c>
      <c r="C241" s="471"/>
      <c r="D241" s="471"/>
      <c r="E241" s="471"/>
      <c r="F241" s="159"/>
      <c r="G241" s="471" t="s">
        <v>192</v>
      </c>
      <c r="H241" s="471"/>
      <c r="I241" s="471"/>
    </row>
    <row r="242" spans="1:9" x14ac:dyDescent="0.25">
      <c r="A242" s="141"/>
      <c r="B242" s="482" t="s">
        <v>186</v>
      </c>
      <c r="C242" s="482"/>
      <c r="D242" s="482"/>
      <c r="E242" s="482"/>
      <c r="F242" s="153"/>
      <c r="G242" s="482" t="s">
        <v>214</v>
      </c>
      <c r="H242" s="482"/>
      <c r="I242" s="482"/>
    </row>
    <row r="243" spans="1:9" x14ac:dyDescent="0.25">
      <c r="A243" s="141"/>
      <c r="B243" s="153"/>
      <c r="C243" s="153"/>
      <c r="D243" s="153"/>
      <c r="E243" s="153"/>
      <c r="F243" s="153"/>
      <c r="G243" s="153"/>
      <c r="H243" s="153"/>
      <c r="I243" s="141"/>
    </row>
    <row r="244" spans="1:9" x14ac:dyDescent="0.25">
      <c r="A244" s="141"/>
      <c r="B244" s="141" t="s">
        <v>114</v>
      </c>
      <c r="C244" s="141"/>
      <c r="D244" s="141"/>
      <c r="E244" s="141"/>
      <c r="F244" s="141"/>
      <c r="G244" s="141"/>
      <c r="H244" s="141"/>
      <c r="I244" s="141"/>
    </row>
    <row r="245" spans="1:9" x14ac:dyDescent="0.25">
      <c r="A245" s="141"/>
      <c r="B245" s="483"/>
      <c r="C245" s="483"/>
      <c r="D245" s="483"/>
      <c r="E245" s="483"/>
      <c r="F245" s="483"/>
      <c r="G245" s="483"/>
      <c r="H245" s="161"/>
      <c r="I245" s="141"/>
    </row>
    <row r="246" spans="1:9" x14ac:dyDescent="0.25">
      <c r="A246" s="141"/>
      <c r="B246" s="483"/>
      <c r="C246" s="483"/>
      <c r="D246" s="483"/>
      <c r="E246" s="483"/>
      <c r="F246" s="483"/>
      <c r="G246" s="483"/>
      <c r="H246" s="161"/>
      <c r="I246" s="141"/>
    </row>
    <row r="247" spans="1:9" x14ac:dyDescent="0.25">
      <c r="A247" s="141"/>
      <c r="B247" s="483" t="s">
        <v>115</v>
      </c>
      <c r="C247" s="483"/>
      <c r="D247" s="483"/>
      <c r="E247" s="483"/>
      <c r="F247" s="483"/>
      <c r="G247" s="483"/>
      <c r="H247" s="161"/>
      <c r="I247" s="141"/>
    </row>
  </sheetData>
  <mergeCells count="104">
    <mergeCell ref="B183:G183"/>
    <mergeCell ref="G173:I173"/>
    <mergeCell ref="G175:I175"/>
    <mergeCell ref="G176:I176"/>
    <mergeCell ref="B177:E177"/>
    <mergeCell ref="G177:I177"/>
    <mergeCell ref="B178:E178"/>
    <mergeCell ref="G178:I178"/>
    <mergeCell ref="B181:G181"/>
    <mergeCell ref="B182:G182"/>
    <mergeCell ref="B134:I135"/>
    <mergeCell ref="B143:I146"/>
    <mergeCell ref="B154:I155"/>
    <mergeCell ref="C157:E157"/>
    <mergeCell ref="C158:E158"/>
    <mergeCell ref="C159:F159"/>
    <mergeCell ref="C160:F160"/>
    <mergeCell ref="C167:F167"/>
    <mergeCell ref="B172:E172"/>
    <mergeCell ref="G172:I172"/>
    <mergeCell ref="B117:G117"/>
    <mergeCell ref="B118:G118"/>
    <mergeCell ref="B119:G119"/>
    <mergeCell ref="A125:I125"/>
    <mergeCell ref="A126:I126"/>
    <mergeCell ref="A127:I127"/>
    <mergeCell ref="A128:I128"/>
    <mergeCell ref="A129:I129"/>
    <mergeCell ref="B132:I132"/>
    <mergeCell ref="C104:F104"/>
    <mergeCell ref="B109:E109"/>
    <mergeCell ref="G109:I109"/>
    <mergeCell ref="G110:I110"/>
    <mergeCell ref="G111:I111"/>
    <mergeCell ref="G112:I112"/>
    <mergeCell ref="B113:E113"/>
    <mergeCell ref="G113:I113"/>
    <mergeCell ref="B114:E114"/>
    <mergeCell ref="G114:I114"/>
    <mergeCell ref="C36:F36"/>
    <mergeCell ref="C37:F37"/>
    <mergeCell ref="C44:F44"/>
    <mergeCell ref="B49:E49"/>
    <mergeCell ref="G49:I49"/>
    <mergeCell ref="B53:E53"/>
    <mergeCell ref="G53:I53"/>
    <mergeCell ref="B54:E54"/>
    <mergeCell ref="G54:I54"/>
    <mergeCell ref="B9:I9"/>
    <mergeCell ref="B11:I12"/>
    <mergeCell ref="B20:I23"/>
    <mergeCell ref="B31:I32"/>
    <mergeCell ref="C34:E34"/>
    <mergeCell ref="C35:E35"/>
    <mergeCell ref="A2:I2"/>
    <mergeCell ref="A3:I3"/>
    <mergeCell ref="A4:I4"/>
    <mergeCell ref="A5:I5"/>
    <mergeCell ref="A6:I6"/>
    <mergeCell ref="A189:I189"/>
    <mergeCell ref="A190:I190"/>
    <mergeCell ref="A191:I191"/>
    <mergeCell ref="A192:I192"/>
    <mergeCell ref="A193:I193"/>
    <mergeCell ref="B59:G59"/>
    <mergeCell ref="G50:I50"/>
    <mergeCell ref="G51:I51"/>
    <mergeCell ref="G52:I52"/>
    <mergeCell ref="B58:G58"/>
    <mergeCell ref="B57:G57"/>
    <mergeCell ref="A62:I62"/>
    <mergeCell ref="A63:I63"/>
    <mergeCell ref="A64:I64"/>
    <mergeCell ref="A65:I65"/>
    <mergeCell ref="A66:I66"/>
    <mergeCell ref="B69:I69"/>
    <mergeCell ref="B71:I72"/>
    <mergeCell ref="B80:I83"/>
    <mergeCell ref="B91:I92"/>
    <mergeCell ref="C94:E94"/>
    <mergeCell ref="C95:E95"/>
    <mergeCell ref="C96:F96"/>
    <mergeCell ref="C97:F97"/>
    <mergeCell ref="C222:E222"/>
    <mergeCell ref="C223:F223"/>
    <mergeCell ref="C224:F224"/>
    <mergeCell ref="C231:F231"/>
    <mergeCell ref="B236:E236"/>
    <mergeCell ref="B196:I196"/>
    <mergeCell ref="B198:I199"/>
    <mergeCell ref="B207:I210"/>
    <mergeCell ref="B218:I219"/>
    <mergeCell ref="C221:E221"/>
    <mergeCell ref="B242:E242"/>
    <mergeCell ref="G242:I242"/>
    <mergeCell ref="B245:G245"/>
    <mergeCell ref="B246:G246"/>
    <mergeCell ref="B247:G247"/>
    <mergeCell ref="G236:I236"/>
    <mergeCell ref="G237:I237"/>
    <mergeCell ref="G239:I239"/>
    <mergeCell ref="G240:I240"/>
    <mergeCell ref="B241:E241"/>
    <mergeCell ref="G241:I241"/>
  </mergeCells>
  <pageMargins left="0.70972222222222203" right="0.69930555555555596" top="0.27986111111111101" bottom="0.75" header="0.3" footer="0.3"/>
  <pageSetup paperSize="5" scale="90" orientation="portrait" r:id="rId1"/>
  <rowBreaks count="3" manualBreakCount="3">
    <brk id="60" max="16383" man="1"/>
    <brk id="122" max="8" man="1"/>
    <brk id="186"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7DFB4-BFDB-4E39-9A39-F9F749136C7B}">
  <dimension ref="A1:Y653"/>
  <sheetViews>
    <sheetView view="pageBreakPreview" topLeftCell="A553" zoomScaleNormal="100" zoomScaleSheetLayoutView="100" workbookViewId="0">
      <selection activeCell="H648" sqref="H648:J648"/>
    </sheetView>
  </sheetViews>
  <sheetFormatPr defaultRowHeight="15" x14ac:dyDescent="0.25"/>
  <cols>
    <col min="1" max="1" width="3.28515625" customWidth="1"/>
    <col min="2" max="2" width="3.85546875" customWidth="1"/>
    <col min="3" max="3" width="3.5703125" customWidth="1"/>
    <col min="5" max="5" width="17.140625" customWidth="1"/>
    <col min="6" max="6" width="14.140625" customWidth="1"/>
    <col min="7" max="7" width="3.28515625" customWidth="1"/>
    <col min="8" max="8" width="8.7109375" customWidth="1"/>
    <col min="9" max="9" width="12.28515625" customWidth="1"/>
    <col min="10" max="10" width="21.85546875" customWidth="1"/>
    <col min="11" max="13" width="16.85546875" customWidth="1"/>
  </cols>
  <sheetData>
    <row r="1" spans="1:13" x14ac:dyDescent="0.25">
      <c r="A1" s="141"/>
      <c r="B1" s="141"/>
      <c r="C1" s="141"/>
      <c r="D1" s="141"/>
      <c r="E1" s="141"/>
      <c r="F1" s="141"/>
      <c r="G1" s="141"/>
      <c r="H1" s="141"/>
      <c r="I1" s="141"/>
      <c r="J1" s="141"/>
      <c r="K1" s="141"/>
      <c r="L1" s="141"/>
      <c r="M1" s="141"/>
    </row>
    <row r="2" spans="1:13" ht="18" x14ac:dyDescent="0.25">
      <c r="A2" s="493" t="s">
        <v>82</v>
      </c>
      <c r="B2" s="493"/>
      <c r="C2" s="493"/>
      <c r="D2" s="493"/>
      <c r="E2" s="493"/>
      <c r="F2" s="493"/>
      <c r="G2" s="493"/>
      <c r="H2" s="493"/>
      <c r="I2" s="493"/>
      <c r="J2" s="493"/>
      <c r="K2" s="300"/>
      <c r="L2" s="300"/>
      <c r="M2" s="300"/>
    </row>
    <row r="3" spans="1:13" ht="18" x14ac:dyDescent="0.25">
      <c r="A3" s="494" t="s">
        <v>201</v>
      </c>
      <c r="B3" s="494"/>
      <c r="C3" s="494"/>
      <c r="D3" s="494"/>
      <c r="E3" s="494"/>
      <c r="F3" s="494"/>
      <c r="G3" s="494"/>
      <c r="H3" s="494"/>
      <c r="I3" s="494"/>
      <c r="J3" s="494"/>
      <c r="K3" s="301"/>
      <c r="L3" s="301"/>
      <c r="M3" s="301"/>
    </row>
    <row r="4" spans="1:13" ht="23.25" x14ac:dyDescent="0.25">
      <c r="A4" s="495" t="s">
        <v>202</v>
      </c>
      <c r="B4" s="495"/>
      <c r="C4" s="495"/>
      <c r="D4" s="495"/>
      <c r="E4" s="495"/>
      <c r="F4" s="495"/>
      <c r="G4" s="495"/>
      <c r="H4" s="495"/>
      <c r="I4" s="495"/>
      <c r="J4" s="495"/>
      <c r="K4" s="302"/>
      <c r="L4" s="302"/>
      <c r="M4" s="302"/>
    </row>
    <row r="5" spans="1:13" x14ac:dyDescent="0.25">
      <c r="A5" s="496" t="s">
        <v>203</v>
      </c>
      <c r="B5" s="496"/>
      <c r="C5" s="496"/>
      <c r="D5" s="496"/>
      <c r="E5" s="496"/>
      <c r="F5" s="496"/>
      <c r="G5" s="496"/>
      <c r="H5" s="496"/>
      <c r="I5" s="496"/>
      <c r="J5" s="496"/>
      <c r="K5" s="140"/>
      <c r="L5" s="140"/>
      <c r="M5" s="140"/>
    </row>
    <row r="6" spans="1:13" ht="15.75" thickBot="1" x14ac:dyDescent="0.3">
      <c r="A6" s="528" t="s">
        <v>215</v>
      </c>
      <c r="B6" s="521"/>
      <c r="C6" s="521"/>
      <c r="D6" s="521"/>
      <c r="E6" s="521"/>
      <c r="F6" s="521"/>
      <c r="G6" s="521"/>
      <c r="H6" s="521"/>
      <c r="I6" s="521"/>
      <c r="J6" s="521"/>
      <c r="K6" s="140"/>
      <c r="L6" s="140"/>
      <c r="M6" s="140"/>
    </row>
    <row r="7" spans="1:13" ht="10.5" customHeight="1" thickTop="1" x14ac:dyDescent="0.25">
      <c r="A7" s="141"/>
      <c r="B7" s="529"/>
      <c r="C7" s="529"/>
      <c r="D7" s="529"/>
      <c r="E7" s="529"/>
      <c r="F7" s="529"/>
      <c r="G7" s="529"/>
      <c r="H7" s="529"/>
      <c r="I7" s="529"/>
      <c r="J7" s="529"/>
      <c r="K7" s="304"/>
      <c r="L7" s="304"/>
      <c r="M7" s="304"/>
    </row>
    <row r="8" spans="1:13" ht="21.75" x14ac:dyDescent="0.25">
      <c r="A8" s="141"/>
      <c r="B8" s="522" t="s">
        <v>116</v>
      </c>
      <c r="C8" s="522"/>
      <c r="D8" s="522"/>
      <c r="E8" s="522"/>
      <c r="F8" s="522"/>
      <c r="G8" s="522"/>
      <c r="H8" s="522"/>
      <c r="I8" s="522"/>
      <c r="J8" s="522"/>
      <c r="K8" s="303"/>
      <c r="L8" s="303"/>
      <c r="M8" s="303"/>
    </row>
    <row r="9" spans="1:13" ht="16.5" thickBot="1" x14ac:dyDescent="0.3">
      <c r="A9" s="149"/>
      <c r="B9" s="47"/>
      <c r="C9" s="47"/>
      <c r="D9" s="163"/>
      <c r="E9" s="163"/>
      <c r="F9" s="163"/>
      <c r="G9" s="164"/>
      <c r="H9" s="164"/>
      <c r="I9" s="164"/>
      <c r="J9" s="47"/>
      <c r="K9" s="47"/>
      <c r="L9" s="47"/>
      <c r="M9" s="47"/>
    </row>
    <row r="10" spans="1:13" x14ac:dyDescent="0.25">
      <c r="A10" s="149"/>
      <c r="B10" s="165" t="s">
        <v>117</v>
      </c>
      <c r="C10" s="166"/>
      <c r="D10" s="166"/>
      <c r="E10" s="166"/>
      <c r="F10" s="166"/>
      <c r="G10" s="167" t="s">
        <v>118</v>
      </c>
      <c r="H10" s="524">
        <v>45322</v>
      </c>
      <c r="I10" s="524"/>
      <c r="J10" s="168"/>
      <c r="K10" s="237"/>
      <c r="L10" s="237"/>
      <c r="M10" s="237"/>
    </row>
    <row r="11" spans="1:13" x14ac:dyDescent="0.25">
      <c r="A11" s="149"/>
      <c r="B11" s="169" t="s">
        <v>119</v>
      </c>
      <c r="C11" s="170"/>
      <c r="D11" s="170"/>
      <c r="E11" s="170"/>
      <c r="F11" s="171"/>
      <c r="G11" s="172" t="s">
        <v>118</v>
      </c>
      <c r="H11" s="315" t="s">
        <v>192</v>
      </c>
      <c r="I11" s="170"/>
      <c r="J11" s="173"/>
      <c r="K11" s="237"/>
      <c r="L11" s="237"/>
      <c r="M11" s="237"/>
    </row>
    <row r="12" spans="1:13" x14ac:dyDescent="0.25">
      <c r="A12" s="149"/>
      <c r="B12" s="174" t="s">
        <v>120</v>
      </c>
      <c r="C12" s="175"/>
      <c r="D12" s="175"/>
      <c r="E12" s="175"/>
      <c r="F12" s="176"/>
      <c r="G12" s="177" t="s">
        <v>118</v>
      </c>
      <c r="H12" s="525" t="s">
        <v>263</v>
      </c>
      <c r="I12" s="526"/>
      <c r="J12" s="178"/>
      <c r="K12" s="237"/>
      <c r="L12" s="237"/>
      <c r="M12" s="237"/>
    </row>
    <row r="13" spans="1:13" ht="15.75" x14ac:dyDescent="0.25">
      <c r="A13" s="141"/>
      <c r="B13" s="179" t="s">
        <v>121</v>
      </c>
      <c r="C13" s="180"/>
      <c r="D13" s="180"/>
      <c r="E13" s="180"/>
      <c r="F13" s="181"/>
      <c r="G13" s="182" t="s">
        <v>118</v>
      </c>
      <c r="H13" s="527">
        <f>H10</f>
        <v>45322</v>
      </c>
      <c r="I13" s="527"/>
      <c r="J13" s="183">
        <v>15926</v>
      </c>
      <c r="K13" s="309"/>
      <c r="L13" s="309"/>
      <c r="M13" s="309"/>
    </row>
    <row r="14" spans="1:13" ht="15.75" x14ac:dyDescent="0.25">
      <c r="A14" s="141"/>
      <c r="B14" s="169" t="s">
        <v>122</v>
      </c>
      <c r="C14" s="170"/>
      <c r="D14" s="170"/>
      <c r="E14" s="170"/>
      <c r="F14" s="171"/>
      <c r="G14" s="172" t="s">
        <v>118</v>
      </c>
      <c r="H14" s="512">
        <f>H10</f>
        <v>45322</v>
      </c>
      <c r="I14" s="513"/>
      <c r="J14" s="183">
        <v>0</v>
      </c>
      <c r="K14" s="309"/>
      <c r="L14" s="309"/>
      <c r="M14" s="309"/>
    </row>
    <row r="15" spans="1:13" ht="15.75" x14ac:dyDescent="0.25">
      <c r="A15" s="141"/>
      <c r="B15" s="184"/>
      <c r="C15" s="185"/>
      <c r="D15" s="170"/>
      <c r="E15" s="170"/>
      <c r="F15" s="170"/>
      <c r="G15" s="514" t="s">
        <v>123</v>
      </c>
      <c r="H15" s="507"/>
      <c r="I15" s="507"/>
      <c r="J15" s="186">
        <f>J13+J14</f>
        <v>15926</v>
      </c>
      <c r="K15" s="310"/>
      <c r="L15" s="310"/>
      <c r="M15" s="310"/>
    </row>
    <row r="16" spans="1:13" ht="15.75" x14ac:dyDescent="0.25">
      <c r="A16" s="141"/>
      <c r="B16" s="187"/>
      <c r="C16" s="188"/>
      <c r="D16" s="175"/>
      <c r="E16" s="175"/>
      <c r="F16" s="175"/>
      <c r="G16" s="515" t="s">
        <v>124</v>
      </c>
      <c r="H16" s="516"/>
      <c r="I16" s="516"/>
      <c r="J16" s="189">
        <v>15926</v>
      </c>
      <c r="K16" s="310"/>
      <c r="L16" s="310"/>
      <c r="M16" s="310"/>
    </row>
    <row r="17" spans="1:13" ht="15.75" x14ac:dyDescent="0.25">
      <c r="A17" s="141"/>
      <c r="B17" s="190"/>
      <c r="C17" s="191"/>
      <c r="D17" s="192"/>
      <c r="E17" s="192"/>
      <c r="F17" s="193"/>
      <c r="G17" s="517" t="s">
        <v>125</v>
      </c>
      <c r="H17" s="516"/>
      <c r="I17" s="516"/>
      <c r="J17" s="194">
        <v>0</v>
      </c>
      <c r="K17" s="310"/>
      <c r="L17" s="310"/>
      <c r="M17" s="310"/>
    </row>
    <row r="18" spans="1:13" x14ac:dyDescent="0.25">
      <c r="A18" s="141"/>
      <c r="B18" s="518" t="s">
        <v>126</v>
      </c>
      <c r="C18" s="519"/>
      <c r="D18" s="519"/>
      <c r="E18" s="195"/>
      <c r="F18" s="195"/>
      <c r="G18" s="196"/>
      <c r="H18" s="196"/>
      <c r="I18" s="196"/>
      <c r="J18" s="197"/>
      <c r="K18" s="311"/>
      <c r="L18" s="311"/>
      <c r="M18" s="311"/>
    </row>
    <row r="19" spans="1:13" x14ac:dyDescent="0.25">
      <c r="A19" s="141"/>
      <c r="B19" s="198" t="s">
        <v>127</v>
      </c>
      <c r="C19" s="199" t="s">
        <v>57</v>
      </c>
      <c r="D19" s="520" t="s">
        <v>128</v>
      </c>
      <c r="E19" s="520"/>
      <c r="F19" s="200">
        <v>100000</v>
      </c>
      <c r="G19" s="199" t="s">
        <v>118</v>
      </c>
      <c r="H19" s="201">
        <v>0</v>
      </c>
      <c r="I19" s="202" t="s">
        <v>129</v>
      </c>
      <c r="J19" s="203">
        <v>0</v>
      </c>
      <c r="K19" s="312"/>
      <c r="L19" s="312"/>
      <c r="M19" s="312"/>
    </row>
    <row r="20" spans="1:13" x14ac:dyDescent="0.25">
      <c r="A20" s="141"/>
      <c r="B20" s="184"/>
      <c r="C20" s="204" t="s">
        <v>57</v>
      </c>
      <c r="D20" s="507" t="s">
        <v>128</v>
      </c>
      <c r="E20" s="507"/>
      <c r="F20" s="205">
        <v>50000</v>
      </c>
      <c r="G20" s="204" t="s">
        <v>118</v>
      </c>
      <c r="H20" s="201">
        <v>0</v>
      </c>
      <c r="I20" s="206" t="s">
        <v>129</v>
      </c>
      <c r="J20" s="203">
        <v>0</v>
      </c>
      <c r="K20" s="312"/>
      <c r="L20" s="312"/>
      <c r="M20" s="312"/>
    </row>
    <row r="21" spans="1:13" x14ac:dyDescent="0.25">
      <c r="A21" s="141"/>
      <c r="B21" s="184"/>
      <c r="C21" s="204" t="s">
        <v>57</v>
      </c>
      <c r="D21" s="507" t="s">
        <v>128</v>
      </c>
      <c r="E21" s="507"/>
      <c r="F21" s="205">
        <v>20000</v>
      </c>
      <c r="G21" s="204" t="s">
        <v>118</v>
      </c>
      <c r="H21" s="201">
        <v>0</v>
      </c>
      <c r="I21" s="206" t="s">
        <v>129</v>
      </c>
      <c r="J21" s="203">
        <f t="shared" ref="J21:J24" si="0">F21*H21</f>
        <v>0</v>
      </c>
      <c r="K21" s="312"/>
      <c r="L21" s="312"/>
      <c r="M21" s="312"/>
    </row>
    <row r="22" spans="1:13" x14ac:dyDescent="0.25">
      <c r="A22" s="141"/>
      <c r="B22" s="184"/>
      <c r="C22" s="204" t="s">
        <v>57</v>
      </c>
      <c r="D22" s="507" t="s">
        <v>128</v>
      </c>
      <c r="E22" s="507"/>
      <c r="F22" s="205">
        <v>10000</v>
      </c>
      <c r="G22" s="204" t="s">
        <v>118</v>
      </c>
      <c r="H22" s="201">
        <v>0</v>
      </c>
      <c r="I22" s="206" t="s">
        <v>129</v>
      </c>
      <c r="J22" s="203">
        <v>0</v>
      </c>
      <c r="K22" s="312"/>
      <c r="L22" s="312"/>
      <c r="M22" s="312"/>
    </row>
    <row r="23" spans="1:13" x14ac:dyDescent="0.25">
      <c r="A23" s="141"/>
      <c r="B23" s="184"/>
      <c r="C23" s="204" t="s">
        <v>57</v>
      </c>
      <c r="D23" s="507" t="s">
        <v>128</v>
      </c>
      <c r="E23" s="507"/>
      <c r="F23" s="205">
        <v>5000</v>
      </c>
      <c r="G23" s="204" t="s">
        <v>118</v>
      </c>
      <c r="H23" s="201">
        <v>0</v>
      </c>
      <c r="I23" s="206" t="s">
        <v>129</v>
      </c>
      <c r="J23" s="203">
        <f t="shared" si="0"/>
        <v>0</v>
      </c>
      <c r="K23" s="312"/>
      <c r="L23" s="312"/>
      <c r="M23" s="312"/>
    </row>
    <row r="24" spans="1:13" x14ac:dyDescent="0.25">
      <c r="A24" s="141"/>
      <c r="B24" s="184"/>
      <c r="C24" s="204" t="s">
        <v>57</v>
      </c>
      <c r="D24" s="507" t="s">
        <v>128</v>
      </c>
      <c r="E24" s="507"/>
      <c r="F24" s="205">
        <v>2000</v>
      </c>
      <c r="G24" s="204" t="s">
        <v>118</v>
      </c>
      <c r="H24" s="201">
        <v>0</v>
      </c>
      <c r="I24" s="206" t="s">
        <v>129</v>
      </c>
      <c r="J24" s="203">
        <f t="shared" si="0"/>
        <v>0</v>
      </c>
      <c r="K24" s="312"/>
      <c r="L24" s="312"/>
      <c r="M24" s="312"/>
    </row>
    <row r="25" spans="1:13" x14ac:dyDescent="0.25">
      <c r="A25" s="141"/>
      <c r="B25" s="184"/>
      <c r="C25" s="204" t="s">
        <v>57</v>
      </c>
      <c r="D25" s="507" t="s">
        <v>128</v>
      </c>
      <c r="E25" s="507"/>
      <c r="F25" s="205">
        <v>1000</v>
      </c>
      <c r="G25" s="204" t="s">
        <v>118</v>
      </c>
      <c r="H25" s="201">
        <v>0</v>
      </c>
      <c r="I25" s="206" t="s">
        <v>129</v>
      </c>
      <c r="J25" s="203">
        <v>0</v>
      </c>
      <c r="K25" s="312"/>
      <c r="L25" s="312"/>
      <c r="M25" s="312"/>
    </row>
    <row r="26" spans="1:13" x14ac:dyDescent="0.25">
      <c r="A26" s="141"/>
      <c r="B26" s="207"/>
      <c r="C26" s="160"/>
      <c r="D26" s="208"/>
      <c r="E26" s="208"/>
      <c r="F26" s="205"/>
      <c r="G26" s="204"/>
      <c r="H26" s="201"/>
      <c r="I26" s="206"/>
      <c r="J26" s="203"/>
      <c r="K26" s="312"/>
      <c r="L26" s="312"/>
      <c r="M26" s="312"/>
    </row>
    <row r="27" spans="1:13" x14ac:dyDescent="0.25">
      <c r="A27" s="141"/>
      <c r="B27" s="209" t="s">
        <v>130</v>
      </c>
      <c r="C27" s="210" t="s">
        <v>57</v>
      </c>
      <c r="D27" s="508" t="s">
        <v>131</v>
      </c>
      <c r="E27" s="508"/>
      <c r="F27" s="205">
        <v>500</v>
      </c>
      <c r="G27" s="204" t="s">
        <v>118</v>
      </c>
      <c r="H27" s="201">
        <v>0</v>
      </c>
      <c r="I27" s="211" t="s">
        <v>132</v>
      </c>
      <c r="J27" s="203">
        <f t="shared" ref="J27:J29" si="1">F27*H27</f>
        <v>0</v>
      </c>
      <c r="K27" s="312"/>
      <c r="L27" s="312"/>
      <c r="M27" s="312"/>
    </row>
    <row r="28" spans="1:13" x14ac:dyDescent="0.25">
      <c r="A28" s="141"/>
      <c r="B28" s="207"/>
      <c r="C28" s="210" t="s">
        <v>57</v>
      </c>
      <c r="D28" s="508" t="s">
        <v>131</v>
      </c>
      <c r="E28" s="508"/>
      <c r="F28" s="205">
        <v>200</v>
      </c>
      <c r="G28" s="204" t="s">
        <v>118</v>
      </c>
      <c r="H28" s="201">
        <v>0</v>
      </c>
      <c r="I28" s="211" t="s">
        <v>132</v>
      </c>
      <c r="J28" s="203">
        <v>0</v>
      </c>
      <c r="K28" s="312"/>
      <c r="L28" s="312"/>
      <c r="M28" s="312"/>
    </row>
    <row r="29" spans="1:13" x14ac:dyDescent="0.25">
      <c r="A29" s="141"/>
      <c r="B29" s="207"/>
      <c r="C29" s="210" t="s">
        <v>57</v>
      </c>
      <c r="D29" s="508" t="s">
        <v>131</v>
      </c>
      <c r="E29" s="508"/>
      <c r="F29" s="205">
        <v>100</v>
      </c>
      <c r="G29" s="204" t="s">
        <v>118</v>
      </c>
      <c r="H29" s="201">
        <v>0</v>
      </c>
      <c r="I29" s="211" t="s">
        <v>132</v>
      </c>
      <c r="J29" s="203">
        <f t="shared" si="1"/>
        <v>0</v>
      </c>
      <c r="K29" s="312"/>
      <c r="L29" s="312"/>
      <c r="M29" s="312"/>
    </row>
    <row r="30" spans="1:13" x14ac:dyDescent="0.25">
      <c r="A30" s="141"/>
      <c r="B30" s="207"/>
      <c r="C30" s="210" t="s">
        <v>57</v>
      </c>
      <c r="D30" s="508" t="s">
        <v>131</v>
      </c>
      <c r="E30" s="508"/>
      <c r="F30" s="205">
        <v>50</v>
      </c>
      <c r="G30" s="204" t="s">
        <v>118</v>
      </c>
      <c r="H30" s="201">
        <v>0</v>
      </c>
      <c r="I30" s="211" t="s">
        <v>132</v>
      </c>
      <c r="J30" s="203">
        <v>0</v>
      </c>
      <c r="K30" s="312"/>
      <c r="L30" s="312"/>
      <c r="M30" s="312"/>
    </row>
    <row r="31" spans="1:13" ht="15.75" x14ac:dyDescent="0.25">
      <c r="A31" s="141"/>
      <c r="B31" s="207"/>
      <c r="C31" s="208"/>
      <c r="D31" s="208"/>
      <c r="E31" s="208"/>
      <c r="F31" s="212"/>
      <c r="G31" s="213"/>
      <c r="H31" s="212"/>
      <c r="I31" s="214" t="s">
        <v>48</v>
      </c>
      <c r="J31" s="203">
        <v>0</v>
      </c>
      <c r="K31" s="312"/>
      <c r="L31" s="312"/>
      <c r="M31" s="312"/>
    </row>
    <row r="32" spans="1:13" x14ac:dyDescent="0.25">
      <c r="A32" s="141"/>
      <c r="B32" s="207"/>
      <c r="C32" s="208"/>
      <c r="D32" s="208"/>
      <c r="E32" s="208"/>
      <c r="F32" s="212"/>
      <c r="G32" s="213"/>
      <c r="H32" s="212"/>
      <c r="I32" s="215"/>
      <c r="J32" s="203"/>
      <c r="K32" s="312"/>
      <c r="L32" s="312"/>
      <c r="M32" s="312"/>
    </row>
    <row r="33" spans="1:13" x14ac:dyDescent="0.25">
      <c r="A33" s="141"/>
      <c r="B33" s="216">
        <v>3</v>
      </c>
      <c r="C33" s="217" t="s">
        <v>57</v>
      </c>
      <c r="D33" s="507" t="s">
        <v>216</v>
      </c>
      <c r="E33" s="507"/>
      <c r="F33" s="507"/>
      <c r="G33" s="507"/>
      <c r="H33" s="507"/>
      <c r="I33" s="509"/>
      <c r="J33" s="218">
        <v>15926</v>
      </c>
      <c r="K33" s="313"/>
      <c r="L33" s="313"/>
      <c r="M33" s="313"/>
    </row>
    <row r="34" spans="1:13" x14ac:dyDescent="0.25">
      <c r="A34" s="141"/>
      <c r="B34" s="184"/>
      <c r="C34" s="217" t="s">
        <v>57</v>
      </c>
      <c r="D34" s="170"/>
      <c r="E34" s="170"/>
      <c r="F34" s="170"/>
      <c r="G34" s="170"/>
      <c r="H34" s="170"/>
      <c r="I34" s="170"/>
      <c r="J34" s="219"/>
      <c r="K34" s="312"/>
      <c r="L34" s="312"/>
      <c r="M34" s="312"/>
    </row>
    <row r="35" spans="1:13" ht="16.5" thickBot="1" x14ac:dyDescent="0.3">
      <c r="A35" s="141"/>
      <c r="B35" s="184"/>
      <c r="C35" s="185"/>
      <c r="D35" s="170"/>
      <c r="E35" s="170"/>
      <c r="F35" s="170"/>
      <c r="G35" s="510" t="s">
        <v>133</v>
      </c>
      <c r="H35" s="510"/>
      <c r="I35" s="511"/>
      <c r="J35" s="220">
        <f>SUM(J19:J33)</f>
        <v>15926</v>
      </c>
      <c r="K35" s="312"/>
      <c r="L35" s="312"/>
      <c r="M35" s="312"/>
    </row>
    <row r="36" spans="1:13" ht="15.75" thickTop="1" x14ac:dyDescent="0.25">
      <c r="A36" s="141"/>
      <c r="B36" s="187"/>
      <c r="C36" s="188"/>
      <c r="D36" s="188" t="s">
        <v>134</v>
      </c>
      <c r="E36" s="175"/>
      <c r="F36" s="175"/>
      <c r="G36" s="221"/>
      <c r="H36" s="221"/>
      <c r="I36" s="175"/>
      <c r="J36" s="222">
        <v>0</v>
      </c>
      <c r="K36" s="312"/>
      <c r="L36" s="312"/>
      <c r="M36" s="312"/>
    </row>
    <row r="37" spans="1:13" ht="15.75" thickBot="1" x14ac:dyDescent="0.3">
      <c r="A37" s="141"/>
      <c r="B37" s="223"/>
      <c r="C37" s="224"/>
      <c r="D37" s="225"/>
      <c r="E37" s="225"/>
      <c r="F37" s="225"/>
      <c r="G37" s="226"/>
      <c r="H37" s="226"/>
      <c r="I37" s="226"/>
      <c r="J37" s="227"/>
      <c r="K37" s="237"/>
      <c r="L37" s="237"/>
      <c r="M37" s="237"/>
    </row>
    <row r="38" spans="1:13" x14ac:dyDescent="0.25">
      <c r="A38" s="141"/>
      <c r="B38" s="228"/>
      <c r="C38" s="229"/>
      <c r="D38" s="230"/>
      <c r="E38" s="230"/>
      <c r="F38" s="230"/>
      <c r="G38" s="231"/>
      <c r="H38" s="231"/>
      <c r="I38" s="231"/>
      <c r="J38" s="232"/>
      <c r="K38" s="237"/>
      <c r="L38" s="237"/>
      <c r="M38" s="237"/>
    </row>
    <row r="39" spans="1:13" x14ac:dyDescent="0.25">
      <c r="A39" s="141"/>
      <c r="B39" s="497" t="s">
        <v>135</v>
      </c>
      <c r="C39" s="498"/>
      <c r="D39" s="498"/>
      <c r="E39" s="498"/>
      <c r="F39" s="498"/>
      <c r="G39" s="498"/>
      <c r="H39" s="498"/>
      <c r="I39" s="498"/>
      <c r="J39" s="499"/>
      <c r="K39" s="308"/>
      <c r="L39" s="308"/>
      <c r="M39" s="308"/>
    </row>
    <row r="40" spans="1:13" x14ac:dyDescent="0.25">
      <c r="A40" s="141"/>
      <c r="B40" s="500"/>
      <c r="C40" s="501"/>
      <c r="D40" s="501"/>
      <c r="E40" s="501"/>
      <c r="F40" s="501"/>
      <c r="G40" s="501"/>
      <c r="H40" s="501"/>
      <c r="I40" s="501"/>
      <c r="J40" s="502"/>
      <c r="K40" s="306"/>
      <c r="L40" s="306"/>
      <c r="M40" s="306"/>
    </row>
    <row r="41" spans="1:13" ht="15.75" thickBot="1" x14ac:dyDescent="0.3">
      <c r="A41" s="141"/>
      <c r="B41" s="233"/>
      <c r="C41" s="234"/>
      <c r="D41" s="234"/>
      <c r="E41" s="234"/>
      <c r="F41" s="234"/>
      <c r="G41" s="234"/>
      <c r="H41" s="234"/>
      <c r="I41" s="234"/>
      <c r="J41" s="235"/>
      <c r="K41" s="314"/>
      <c r="L41" s="314"/>
      <c r="M41" s="314"/>
    </row>
    <row r="42" spans="1:13" x14ac:dyDescent="0.25">
      <c r="A42" s="141"/>
      <c r="B42" s="236"/>
      <c r="C42" s="237"/>
      <c r="D42" s="496" t="s">
        <v>23</v>
      </c>
      <c r="E42" s="496"/>
      <c r="F42" s="496"/>
      <c r="G42" s="238"/>
      <c r="H42" s="238"/>
      <c r="I42" s="237"/>
      <c r="J42" s="239"/>
      <c r="K42" s="237"/>
      <c r="L42" s="237"/>
      <c r="M42" s="237"/>
    </row>
    <row r="43" spans="1:13" x14ac:dyDescent="0.25">
      <c r="A43" s="141"/>
      <c r="B43" s="236"/>
      <c r="C43" s="237"/>
      <c r="D43" s="496" t="s">
        <v>217</v>
      </c>
      <c r="E43" s="496"/>
      <c r="F43" s="496"/>
      <c r="G43" s="240"/>
      <c r="H43" s="503" t="s">
        <v>218</v>
      </c>
      <c r="I43" s="503"/>
      <c r="J43" s="504"/>
      <c r="K43" s="307"/>
      <c r="L43" s="307"/>
      <c r="M43" s="307"/>
    </row>
    <row r="44" spans="1:13" x14ac:dyDescent="0.25">
      <c r="A44" s="141"/>
      <c r="B44" s="236"/>
      <c r="C44" s="237"/>
      <c r="D44" s="140"/>
      <c r="E44" s="140"/>
      <c r="F44" s="140"/>
      <c r="G44" s="240"/>
      <c r="H44" s="140"/>
      <c r="I44" s="140"/>
      <c r="J44" s="241"/>
      <c r="K44" s="140"/>
      <c r="L44" s="140"/>
      <c r="M44" s="140"/>
    </row>
    <row r="45" spans="1:13" x14ac:dyDescent="0.25">
      <c r="A45" s="141"/>
      <c r="B45" s="236"/>
      <c r="C45" s="237"/>
      <c r="D45" s="140"/>
      <c r="E45" s="140"/>
      <c r="F45" s="140"/>
      <c r="G45" s="240"/>
      <c r="H45" s="140"/>
      <c r="I45" s="140"/>
      <c r="J45" s="241"/>
      <c r="K45" s="140"/>
      <c r="L45" s="140"/>
      <c r="M45" s="140"/>
    </row>
    <row r="46" spans="1:13" x14ac:dyDescent="0.25">
      <c r="A46" s="141"/>
      <c r="B46" s="236"/>
      <c r="C46" s="237"/>
      <c r="D46" s="238"/>
      <c r="E46" s="238"/>
      <c r="F46" s="238"/>
      <c r="G46" s="240"/>
      <c r="H46" s="240"/>
      <c r="I46" s="240"/>
      <c r="J46" s="239"/>
      <c r="K46" s="237"/>
      <c r="L46" s="237"/>
      <c r="M46" s="237"/>
    </row>
    <row r="47" spans="1:13" x14ac:dyDescent="0.25">
      <c r="A47" s="141"/>
      <c r="B47" s="236"/>
      <c r="C47" s="237"/>
      <c r="D47" s="471" t="s">
        <v>185</v>
      </c>
      <c r="E47" s="471"/>
      <c r="F47" s="471"/>
      <c r="G47" s="242"/>
      <c r="H47" s="471" t="s">
        <v>192</v>
      </c>
      <c r="I47" s="471"/>
      <c r="J47" s="505"/>
      <c r="K47" s="305"/>
      <c r="L47" s="305"/>
      <c r="M47" s="305"/>
    </row>
    <row r="48" spans="1:13" x14ac:dyDescent="0.25">
      <c r="A48" s="141"/>
      <c r="B48" s="236"/>
      <c r="C48" s="237"/>
      <c r="D48" s="482" t="s">
        <v>186</v>
      </c>
      <c r="E48" s="482"/>
      <c r="F48" s="482"/>
      <c r="G48" s="237"/>
      <c r="H48" s="482" t="s">
        <v>214</v>
      </c>
      <c r="I48" s="482"/>
      <c r="J48" s="506"/>
      <c r="K48" s="160"/>
      <c r="L48" s="160"/>
      <c r="M48" s="160"/>
    </row>
    <row r="49" spans="1:13" x14ac:dyDescent="0.25">
      <c r="A49" s="141"/>
      <c r="B49" s="236"/>
      <c r="C49" s="237"/>
      <c r="D49" s="240"/>
      <c r="E49" s="237"/>
      <c r="F49" s="237"/>
      <c r="G49" s="237"/>
      <c r="H49" s="237"/>
      <c r="I49" s="237"/>
      <c r="J49" s="239"/>
      <c r="K49" s="237"/>
      <c r="L49" s="237"/>
      <c r="M49" s="237"/>
    </row>
    <row r="50" spans="1:13" ht="15.75" thickBot="1" x14ac:dyDescent="0.3">
      <c r="A50" s="141"/>
      <c r="B50" s="50" t="s">
        <v>17</v>
      </c>
      <c r="C50" s="51"/>
      <c r="D50" s="51"/>
      <c r="E50" s="51"/>
      <c r="F50" s="51"/>
      <c r="G50" s="51"/>
      <c r="H50" s="51"/>
      <c r="I50" s="51"/>
      <c r="J50" s="52"/>
      <c r="K50" s="47"/>
      <c r="L50" s="47"/>
      <c r="M50" s="47"/>
    </row>
    <row r="51" spans="1:13" x14ac:dyDescent="0.25">
      <c r="A51" s="141"/>
      <c r="B51" s="153"/>
      <c r="C51" s="153"/>
      <c r="D51" s="153"/>
      <c r="E51" s="153"/>
      <c r="F51" s="153"/>
      <c r="G51" s="153"/>
      <c r="H51" s="153"/>
      <c r="I51" s="141"/>
      <c r="J51" s="141"/>
      <c r="K51" s="141"/>
      <c r="L51" s="141"/>
      <c r="M51" s="141"/>
    </row>
    <row r="52" spans="1:13" x14ac:dyDescent="0.25">
      <c r="A52" s="141"/>
      <c r="B52" s="141" t="s">
        <v>114</v>
      </c>
      <c r="C52" s="141"/>
      <c r="D52" s="141"/>
      <c r="E52" s="141"/>
      <c r="F52" s="141"/>
      <c r="G52" s="141"/>
      <c r="H52" s="141"/>
      <c r="I52" s="141"/>
      <c r="J52" s="141"/>
      <c r="K52" s="141"/>
      <c r="L52" s="141"/>
      <c r="M52" s="141"/>
    </row>
    <row r="53" spans="1:13" x14ac:dyDescent="0.25">
      <c r="A53" s="141"/>
      <c r="B53" s="483"/>
      <c r="C53" s="483"/>
      <c r="D53" s="483"/>
      <c r="E53" s="483"/>
      <c r="F53" s="483"/>
      <c r="G53" s="483"/>
      <c r="H53" s="161"/>
      <c r="I53" s="141"/>
      <c r="J53" s="141"/>
      <c r="K53" s="141"/>
      <c r="L53" s="141"/>
      <c r="M53" s="141"/>
    </row>
    <row r="56" spans="1:13" ht="18" x14ac:dyDescent="0.25">
      <c r="A56" s="493" t="s">
        <v>82</v>
      </c>
      <c r="B56" s="493"/>
      <c r="C56" s="493"/>
      <c r="D56" s="493"/>
      <c r="E56" s="493"/>
      <c r="F56" s="493"/>
      <c r="G56" s="493"/>
      <c r="H56" s="493"/>
      <c r="I56" s="493"/>
      <c r="J56" s="493"/>
    </row>
    <row r="57" spans="1:13" ht="18" x14ac:dyDescent="0.25">
      <c r="A57" s="494" t="s">
        <v>201</v>
      </c>
      <c r="B57" s="494"/>
      <c r="C57" s="494"/>
      <c r="D57" s="494"/>
      <c r="E57" s="494"/>
      <c r="F57" s="494"/>
      <c r="G57" s="494"/>
      <c r="H57" s="494"/>
      <c r="I57" s="494"/>
      <c r="J57" s="494"/>
    </row>
    <row r="58" spans="1:13" ht="23.25" x14ac:dyDescent="0.25">
      <c r="A58" s="495" t="s">
        <v>202</v>
      </c>
      <c r="B58" s="495"/>
      <c r="C58" s="495"/>
      <c r="D58" s="495"/>
      <c r="E58" s="495"/>
      <c r="F58" s="495"/>
      <c r="G58" s="495"/>
      <c r="H58" s="495"/>
      <c r="I58" s="495"/>
      <c r="J58" s="495"/>
    </row>
    <row r="59" spans="1:13" x14ac:dyDescent="0.25">
      <c r="A59" s="496" t="s">
        <v>203</v>
      </c>
      <c r="B59" s="496"/>
      <c r="C59" s="496"/>
      <c r="D59" s="496"/>
      <c r="E59" s="496"/>
      <c r="F59" s="496"/>
      <c r="G59" s="496"/>
      <c r="H59" s="496"/>
      <c r="I59" s="496"/>
      <c r="J59" s="496"/>
    </row>
    <row r="60" spans="1:13" ht="15.75" thickBot="1" x14ac:dyDescent="0.3">
      <c r="A60" s="521" t="s">
        <v>204</v>
      </c>
      <c r="B60" s="521"/>
      <c r="C60" s="521"/>
      <c r="D60" s="521"/>
      <c r="E60" s="521"/>
      <c r="F60" s="521"/>
      <c r="G60" s="521"/>
      <c r="H60" s="521"/>
      <c r="I60" s="521"/>
      <c r="J60" s="521"/>
    </row>
    <row r="61" spans="1:13" ht="15.75" thickTop="1" x14ac:dyDescent="0.25"/>
    <row r="62" spans="1:13" ht="21.75" x14ac:dyDescent="0.25">
      <c r="B62" s="522" t="s">
        <v>116</v>
      </c>
      <c r="C62" s="522"/>
      <c r="D62" s="522"/>
      <c r="E62" s="522"/>
      <c r="F62" s="522"/>
      <c r="G62" s="522"/>
      <c r="H62" s="522"/>
      <c r="I62" s="522"/>
      <c r="J62" s="522"/>
      <c r="K62" s="303"/>
      <c r="L62" s="303"/>
      <c r="M62" s="303"/>
    </row>
    <row r="63" spans="1:13" ht="16.5" thickBot="1" x14ac:dyDescent="0.3">
      <c r="B63" s="47"/>
      <c r="C63" s="47"/>
      <c r="D63" s="163"/>
      <c r="E63" s="163"/>
      <c r="F63" s="163"/>
      <c r="G63" s="164"/>
      <c r="H63" s="164"/>
      <c r="I63" s="164"/>
      <c r="J63" s="47"/>
      <c r="K63" s="47"/>
      <c r="L63" s="47"/>
      <c r="M63" s="47"/>
    </row>
    <row r="64" spans="1:13" x14ac:dyDescent="0.25">
      <c r="B64" s="165" t="s">
        <v>117</v>
      </c>
      <c r="C64" s="166"/>
      <c r="D64" s="166"/>
      <c r="E64" s="166"/>
      <c r="F64" s="166"/>
      <c r="G64" s="167" t="s">
        <v>118</v>
      </c>
      <c r="H64" s="524">
        <v>45351</v>
      </c>
      <c r="I64" s="524"/>
      <c r="J64" s="168"/>
      <c r="K64" s="237"/>
      <c r="L64" s="237"/>
      <c r="M64" s="237"/>
    </row>
    <row r="65" spans="2:13" x14ac:dyDescent="0.25">
      <c r="B65" s="169" t="s">
        <v>119</v>
      </c>
      <c r="C65" s="170"/>
      <c r="D65" s="170"/>
      <c r="E65" s="170"/>
      <c r="F65" s="171"/>
      <c r="G65" s="172" t="s">
        <v>118</v>
      </c>
      <c r="H65" s="185" t="s">
        <v>192</v>
      </c>
      <c r="I65" s="170"/>
      <c r="J65" s="173"/>
      <c r="K65" s="237"/>
      <c r="L65" s="237"/>
      <c r="M65" s="237"/>
    </row>
    <row r="66" spans="2:13" x14ac:dyDescent="0.25">
      <c r="B66" s="174" t="s">
        <v>120</v>
      </c>
      <c r="C66" s="175"/>
      <c r="D66" s="175"/>
      <c r="E66" s="175"/>
      <c r="F66" s="176"/>
      <c r="G66" s="177" t="s">
        <v>118</v>
      </c>
      <c r="H66" s="525" t="s">
        <v>219</v>
      </c>
      <c r="I66" s="526"/>
      <c r="J66" s="178"/>
      <c r="K66" s="237"/>
      <c r="L66" s="237"/>
      <c r="M66" s="237"/>
    </row>
    <row r="67" spans="2:13" ht="15.75" x14ac:dyDescent="0.25">
      <c r="B67" s="179" t="s">
        <v>121</v>
      </c>
      <c r="C67" s="180"/>
      <c r="D67" s="180"/>
      <c r="E67" s="180"/>
      <c r="F67" s="181"/>
      <c r="G67" s="182" t="s">
        <v>118</v>
      </c>
      <c r="H67" s="527">
        <f>H64</f>
        <v>45351</v>
      </c>
      <c r="I67" s="527"/>
      <c r="J67" s="183">
        <v>15926</v>
      </c>
      <c r="K67" s="309"/>
      <c r="L67" s="309"/>
      <c r="M67" s="309"/>
    </row>
    <row r="68" spans="2:13" ht="15.75" x14ac:dyDescent="0.25">
      <c r="B68" s="169" t="s">
        <v>122</v>
      </c>
      <c r="C68" s="170"/>
      <c r="D68" s="170"/>
      <c r="E68" s="170"/>
      <c r="F68" s="171"/>
      <c r="G68" s="172" t="s">
        <v>118</v>
      </c>
      <c r="H68" s="512">
        <f>H64</f>
        <v>45351</v>
      </c>
      <c r="I68" s="513"/>
      <c r="J68" s="183">
        <v>0</v>
      </c>
      <c r="K68" s="309"/>
      <c r="L68" s="309"/>
      <c r="M68" s="309"/>
    </row>
    <row r="69" spans="2:13" ht="15.75" x14ac:dyDescent="0.25">
      <c r="B69" s="184"/>
      <c r="C69" s="185"/>
      <c r="D69" s="170"/>
      <c r="E69" s="170"/>
      <c r="F69" s="170"/>
      <c r="G69" s="514" t="s">
        <v>123</v>
      </c>
      <c r="H69" s="507"/>
      <c r="I69" s="507"/>
      <c r="J69" s="186">
        <f>J67+J68</f>
        <v>15926</v>
      </c>
      <c r="K69" s="310"/>
      <c r="L69" s="310"/>
      <c r="M69" s="310"/>
    </row>
    <row r="70" spans="2:13" ht="15.75" x14ac:dyDescent="0.25">
      <c r="B70" s="187"/>
      <c r="C70" s="188"/>
      <c r="D70" s="175"/>
      <c r="E70" s="175"/>
      <c r="F70" s="175"/>
      <c r="G70" s="515" t="s">
        <v>124</v>
      </c>
      <c r="H70" s="516"/>
      <c r="I70" s="516"/>
      <c r="J70" s="189">
        <v>15926</v>
      </c>
      <c r="K70" s="310"/>
      <c r="L70" s="310"/>
      <c r="M70" s="310"/>
    </row>
    <row r="71" spans="2:13" ht="15.75" x14ac:dyDescent="0.25">
      <c r="B71" s="190"/>
      <c r="C71" s="191"/>
      <c r="D71" s="192"/>
      <c r="E71" s="192"/>
      <c r="F71" s="193"/>
      <c r="G71" s="517" t="s">
        <v>125</v>
      </c>
      <c r="H71" s="516"/>
      <c r="I71" s="516"/>
      <c r="J71" s="194">
        <v>0</v>
      </c>
      <c r="K71" s="310"/>
      <c r="L71" s="310"/>
      <c r="M71" s="310"/>
    </row>
    <row r="72" spans="2:13" x14ac:dyDescent="0.25">
      <c r="B72" s="518" t="s">
        <v>126</v>
      </c>
      <c r="C72" s="519"/>
      <c r="D72" s="519"/>
      <c r="E72" s="195"/>
      <c r="F72" s="195"/>
      <c r="G72" s="196"/>
      <c r="H72" s="196"/>
      <c r="I72" s="196"/>
      <c r="J72" s="197"/>
      <c r="K72" s="311"/>
      <c r="L72" s="311"/>
      <c r="M72" s="311"/>
    </row>
    <row r="73" spans="2:13" x14ac:dyDescent="0.25">
      <c r="B73" s="198" t="s">
        <v>127</v>
      </c>
      <c r="C73" s="199" t="s">
        <v>57</v>
      </c>
      <c r="D73" s="520" t="s">
        <v>128</v>
      </c>
      <c r="E73" s="520"/>
      <c r="F73" s="200">
        <v>100000</v>
      </c>
      <c r="G73" s="199" t="s">
        <v>118</v>
      </c>
      <c r="H73" s="201">
        <v>0</v>
      </c>
      <c r="I73" s="202" t="s">
        <v>129</v>
      </c>
      <c r="J73" s="203">
        <v>0</v>
      </c>
      <c r="K73" s="312"/>
      <c r="L73" s="312"/>
      <c r="M73" s="312"/>
    </row>
    <row r="74" spans="2:13" x14ac:dyDescent="0.25">
      <c r="B74" s="184"/>
      <c r="C74" s="204" t="s">
        <v>57</v>
      </c>
      <c r="D74" s="507" t="s">
        <v>128</v>
      </c>
      <c r="E74" s="507"/>
      <c r="F74" s="205">
        <v>50000</v>
      </c>
      <c r="G74" s="204" t="s">
        <v>118</v>
      </c>
      <c r="H74" s="201">
        <v>0</v>
      </c>
      <c r="I74" s="206" t="s">
        <v>129</v>
      </c>
      <c r="J74" s="203">
        <v>0</v>
      </c>
      <c r="K74" s="312"/>
      <c r="L74" s="312"/>
      <c r="M74" s="312"/>
    </row>
    <row r="75" spans="2:13" x14ac:dyDescent="0.25">
      <c r="B75" s="184"/>
      <c r="C75" s="204" t="s">
        <v>57</v>
      </c>
      <c r="D75" s="507" t="s">
        <v>128</v>
      </c>
      <c r="E75" s="507"/>
      <c r="F75" s="205">
        <v>20000</v>
      </c>
      <c r="G75" s="204" t="s">
        <v>118</v>
      </c>
      <c r="H75" s="201">
        <v>0</v>
      </c>
      <c r="I75" s="206" t="s">
        <v>129</v>
      </c>
      <c r="J75" s="203">
        <f t="shared" ref="J75" si="2">F75*H75</f>
        <v>0</v>
      </c>
      <c r="K75" s="312"/>
      <c r="L75" s="312"/>
      <c r="M75" s="312"/>
    </row>
    <row r="76" spans="2:13" x14ac:dyDescent="0.25">
      <c r="B76" s="184"/>
      <c r="C76" s="204" t="s">
        <v>57</v>
      </c>
      <c r="D76" s="507" t="s">
        <v>128</v>
      </c>
      <c r="E76" s="507"/>
      <c r="F76" s="205">
        <v>10000</v>
      </c>
      <c r="G76" s="204" t="s">
        <v>118</v>
      </c>
      <c r="H76" s="201">
        <v>0</v>
      </c>
      <c r="I76" s="206" t="s">
        <v>129</v>
      </c>
      <c r="J76" s="203">
        <v>0</v>
      </c>
      <c r="K76" s="312"/>
      <c r="L76" s="312"/>
      <c r="M76" s="312"/>
    </row>
    <row r="77" spans="2:13" x14ac:dyDescent="0.25">
      <c r="B77" s="184"/>
      <c r="C77" s="204" t="s">
        <v>57</v>
      </c>
      <c r="D77" s="507" t="s">
        <v>128</v>
      </c>
      <c r="E77" s="507"/>
      <c r="F77" s="205">
        <v>5000</v>
      </c>
      <c r="G77" s="204" t="s">
        <v>118</v>
      </c>
      <c r="H77" s="201">
        <v>0</v>
      </c>
      <c r="I77" s="206" t="s">
        <v>129</v>
      </c>
      <c r="J77" s="203">
        <f t="shared" ref="J77:J78" si="3">F77*H77</f>
        <v>0</v>
      </c>
      <c r="K77" s="312"/>
      <c r="L77" s="312"/>
      <c r="M77" s="312"/>
    </row>
    <row r="78" spans="2:13" x14ac:dyDescent="0.25">
      <c r="B78" s="184"/>
      <c r="C78" s="204" t="s">
        <v>57</v>
      </c>
      <c r="D78" s="507" t="s">
        <v>128</v>
      </c>
      <c r="E78" s="507"/>
      <c r="F78" s="205">
        <v>2000</v>
      </c>
      <c r="G78" s="204" t="s">
        <v>118</v>
      </c>
      <c r="H78" s="201">
        <v>0</v>
      </c>
      <c r="I78" s="206" t="s">
        <v>129</v>
      </c>
      <c r="J78" s="203">
        <f t="shared" si="3"/>
        <v>0</v>
      </c>
      <c r="K78" s="312"/>
      <c r="L78" s="312"/>
      <c r="M78" s="312"/>
    </row>
    <row r="79" spans="2:13" x14ac:dyDescent="0.25">
      <c r="B79" s="184"/>
      <c r="C79" s="204" t="s">
        <v>57</v>
      </c>
      <c r="D79" s="507" t="s">
        <v>128</v>
      </c>
      <c r="E79" s="507"/>
      <c r="F79" s="205">
        <v>1000</v>
      </c>
      <c r="G79" s="204" t="s">
        <v>118</v>
      </c>
      <c r="H79" s="201">
        <v>0</v>
      </c>
      <c r="I79" s="206" t="s">
        <v>129</v>
      </c>
      <c r="J79" s="203">
        <v>0</v>
      </c>
      <c r="K79" s="312"/>
      <c r="L79" s="312"/>
      <c r="M79" s="312"/>
    </row>
    <row r="80" spans="2:13" x14ac:dyDescent="0.25">
      <c r="B80" s="207"/>
      <c r="C80" s="160"/>
      <c r="D80" s="208"/>
      <c r="E80" s="208"/>
      <c r="F80" s="205"/>
      <c r="G80" s="204"/>
      <c r="H80" s="201"/>
      <c r="I80" s="206"/>
      <c r="J80" s="203"/>
      <c r="K80" s="312"/>
      <c r="L80" s="312"/>
      <c r="M80" s="312"/>
    </row>
    <row r="81" spans="2:13" x14ac:dyDescent="0.25">
      <c r="B81" s="209" t="s">
        <v>130</v>
      </c>
      <c r="C81" s="210" t="s">
        <v>57</v>
      </c>
      <c r="D81" s="508" t="s">
        <v>131</v>
      </c>
      <c r="E81" s="508"/>
      <c r="F81" s="205">
        <v>500</v>
      </c>
      <c r="G81" s="204" t="s">
        <v>118</v>
      </c>
      <c r="H81" s="201">
        <v>0</v>
      </c>
      <c r="I81" s="211" t="s">
        <v>132</v>
      </c>
      <c r="J81" s="203">
        <f t="shared" ref="J81" si="4">F81*H81</f>
        <v>0</v>
      </c>
      <c r="K81" s="312"/>
      <c r="L81" s="312"/>
      <c r="M81" s="312"/>
    </row>
    <row r="82" spans="2:13" x14ac:dyDescent="0.25">
      <c r="B82" s="207"/>
      <c r="C82" s="210" t="s">
        <v>57</v>
      </c>
      <c r="D82" s="508" t="s">
        <v>131</v>
      </c>
      <c r="E82" s="508"/>
      <c r="F82" s="205">
        <v>200</v>
      </c>
      <c r="G82" s="204" t="s">
        <v>118</v>
      </c>
      <c r="H82" s="201">
        <v>0</v>
      </c>
      <c r="I82" s="211" t="s">
        <v>132</v>
      </c>
      <c r="J82" s="203">
        <v>0</v>
      </c>
      <c r="K82" s="312"/>
      <c r="L82" s="312"/>
      <c r="M82" s="312"/>
    </row>
    <row r="83" spans="2:13" x14ac:dyDescent="0.25">
      <c r="B83" s="207"/>
      <c r="C83" s="210" t="s">
        <v>57</v>
      </c>
      <c r="D83" s="508" t="s">
        <v>131</v>
      </c>
      <c r="E83" s="508"/>
      <c r="F83" s="205">
        <v>100</v>
      </c>
      <c r="G83" s="204" t="s">
        <v>118</v>
      </c>
      <c r="H83" s="201">
        <v>0</v>
      </c>
      <c r="I83" s="211" t="s">
        <v>132</v>
      </c>
      <c r="J83" s="203">
        <f t="shared" ref="J83" si="5">F83*H83</f>
        <v>0</v>
      </c>
      <c r="K83" s="312"/>
      <c r="L83" s="312"/>
      <c r="M83" s="312"/>
    </row>
    <row r="84" spans="2:13" x14ac:dyDescent="0.25">
      <c r="B84" s="207"/>
      <c r="C84" s="210" t="s">
        <v>57</v>
      </c>
      <c r="D84" s="508" t="s">
        <v>131</v>
      </c>
      <c r="E84" s="508"/>
      <c r="F84" s="205">
        <v>50</v>
      </c>
      <c r="G84" s="204" t="s">
        <v>118</v>
      </c>
      <c r="H84" s="201">
        <v>0</v>
      </c>
      <c r="I84" s="211" t="s">
        <v>132</v>
      </c>
      <c r="J84" s="203">
        <v>0</v>
      </c>
      <c r="K84" s="312"/>
      <c r="L84" s="312"/>
      <c r="M84" s="312"/>
    </row>
    <row r="85" spans="2:13" ht="15.75" x14ac:dyDescent="0.25">
      <c r="B85" s="207"/>
      <c r="C85" s="208"/>
      <c r="D85" s="208"/>
      <c r="E85" s="208"/>
      <c r="F85" s="212"/>
      <c r="G85" s="213"/>
      <c r="H85" s="212"/>
      <c r="I85" s="214" t="s">
        <v>48</v>
      </c>
      <c r="J85" s="203">
        <v>0</v>
      </c>
      <c r="K85" s="312"/>
      <c r="L85" s="312"/>
      <c r="M85" s="312"/>
    </row>
    <row r="86" spans="2:13" x14ac:dyDescent="0.25">
      <c r="B86" s="207"/>
      <c r="C86" s="208"/>
      <c r="D86" s="208"/>
      <c r="E86" s="208"/>
      <c r="F86" s="212"/>
      <c r="G86" s="213"/>
      <c r="H86" s="212"/>
      <c r="I86" s="215"/>
      <c r="J86" s="203"/>
      <c r="K86" s="312"/>
      <c r="L86" s="312"/>
      <c r="M86" s="312"/>
    </row>
    <row r="87" spans="2:13" x14ac:dyDescent="0.25">
      <c r="B87" s="216">
        <v>3</v>
      </c>
      <c r="C87" s="217" t="s">
        <v>57</v>
      </c>
      <c r="D87" s="507" t="s">
        <v>216</v>
      </c>
      <c r="E87" s="507"/>
      <c r="F87" s="507"/>
      <c r="G87" s="507"/>
      <c r="H87" s="507"/>
      <c r="I87" s="509"/>
      <c r="J87" s="218">
        <v>15926</v>
      </c>
      <c r="K87" s="313"/>
      <c r="L87" s="313"/>
      <c r="M87" s="313"/>
    </row>
    <row r="88" spans="2:13" x14ac:dyDescent="0.25">
      <c r="B88" s="184"/>
      <c r="C88" s="217" t="s">
        <v>57</v>
      </c>
      <c r="D88" s="170"/>
      <c r="E88" s="170"/>
      <c r="F88" s="170"/>
      <c r="G88" s="170"/>
      <c r="H88" s="170"/>
      <c r="I88" s="170"/>
      <c r="J88" s="219"/>
      <c r="K88" s="312"/>
      <c r="L88" s="312"/>
      <c r="M88" s="312"/>
    </row>
    <row r="89" spans="2:13" ht="16.5" thickBot="1" x14ac:dyDescent="0.3">
      <c r="B89" s="184"/>
      <c r="C89" s="185"/>
      <c r="D89" s="170"/>
      <c r="E89" s="170"/>
      <c r="F89" s="170"/>
      <c r="G89" s="510" t="s">
        <v>133</v>
      </c>
      <c r="H89" s="510"/>
      <c r="I89" s="511"/>
      <c r="J89" s="220">
        <f>SUM(J85:J87)</f>
        <v>15926</v>
      </c>
      <c r="K89" s="312"/>
      <c r="L89" s="312"/>
      <c r="M89" s="312"/>
    </row>
    <row r="90" spans="2:13" ht="15.75" thickTop="1" x14ac:dyDescent="0.25">
      <c r="B90" s="187"/>
      <c r="C90" s="188"/>
      <c r="D90" s="188" t="s">
        <v>134</v>
      </c>
      <c r="E90" s="175"/>
      <c r="F90" s="175"/>
      <c r="G90" s="221"/>
      <c r="H90" s="221"/>
      <c r="I90" s="175"/>
      <c r="J90" s="222">
        <v>0</v>
      </c>
      <c r="K90" s="312"/>
      <c r="L90" s="312"/>
      <c r="M90" s="312"/>
    </row>
    <row r="91" spans="2:13" ht="15.75" thickBot="1" x14ac:dyDescent="0.3">
      <c r="B91" s="223"/>
      <c r="C91" s="224"/>
      <c r="D91" s="225"/>
      <c r="E91" s="225"/>
      <c r="F91" s="225"/>
      <c r="G91" s="226"/>
      <c r="H91" s="226"/>
      <c r="I91" s="226"/>
      <c r="J91" s="227"/>
      <c r="K91" s="237"/>
      <c r="L91" s="237"/>
      <c r="M91" s="237"/>
    </row>
    <row r="92" spans="2:13" x14ac:dyDescent="0.25">
      <c r="B92" s="228"/>
      <c r="C92" s="229"/>
      <c r="D92" s="230"/>
      <c r="E92" s="230"/>
      <c r="F92" s="230"/>
      <c r="G92" s="231"/>
      <c r="H92" s="231"/>
      <c r="I92" s="231"/>
      <c r="J92" s="232"/>
      <c r="K92" s="237"/>
      <c r="L92" s="237"/>
      <c r="M92" s="237"/>
    </row>
    <row r="93" spans="2:13" x14ac:dyDescent="0.25">
      <c r="B93" s="497" t="s">
        <v>135</v>
      </c>
      <c r="C93" s="498"/>
      <c r="D93" s="498"/>
      <c r="E93" s="498"/>
      <c r="F93" s="498"/>
      <c r="G93" s="498"/>
      <c r="H93" s="498"/>
      <c r="I93" s="498"/>
      <c r="J93" s="499"/>
      <c r="K93" s="308"/>
      <c r="L93" s="308"/>
      <c r="M93" s="308"/>
    </row>
    <row r="94" spans="2:13" x14ac:dyDescent="0.25">
      <c r="B94" s="500"/>
      <c r="C94" s="501"/>
      <c r="D94" s="501"/>
      <c r="E94" s="501"/>
      <c r="F94" s="501"/>
      <c r="G94" s="501"/>
      <c r="H94" s="501"/>
      <c r="I94" s="501"/>
      <c r="J94" s="502"/>
      <c r="K94" s="306"/>
      <c r="L94" s="306"/>
      <c r="M94" s="306"/>
    </row>
    <row r="95" spans="2:13" ht="15.75" thickBot="1" x14ac:dyDescent="0.3">
      <c r="B95" s="233"/>
      <c r="C95" s="234"/>
      <c r="D95" s="234"/>
      <c r="E95" s="234"/>
      <c r="F95" s="234"/>
      <c r="G95" s="234"/>
      <c r="H95" s="234"/>
      <c r="I95" s="234"/>
      <c r="J95" s="235"/>
      <c r="K95" s="314"/>
      <c r="L95" s="314"/>
      <c r="M95" s="314"/>
    </row>
    <row r="96" spans="2:13" x14ac:dyDescent="0.25">
      <c r="B96" s="236"/>
      <c r="C96" s="237"/>
      <c r="D96" s="496" t="s">
        <v>23</v>
      </c>
      <c r="E96" s="496"/>
      <c r="F96" s="496"/>
      <c r="G96" s="238"/>
      <c r="H96" s="238"/>
      <c r="I96" s="237"/>
      <c r="J96" s="239"/>
      <c r="K96" s="237"/>
      <c r="L96" s="237"/>
      <c r="M96" s="237"/>
    </row>
    <row r="97" spans="1:13" x14ac:dyDescent="0.25">
      <c r="B97" s="236"/>
      <c r="C97" s="237"/>
      <c r="D97" s="496" t="s">
        <v>217</v>
      </c>
      <c r="E97" s="496"/>
      <c r="F97" s="496"/>
      <c r="G97" s="240"/>
      <c r="H97" s="503" t="s">
        <v>218</v>
      </c>
      <c r="I97" s="503"/>
      <c r="J97" s="504"/>
      <c r="K97" s="307"/>
      <c r="L97" s="307"/>
      <c r="M97" s="307"/>
    </row>
    <row r="98" spans="1:13" x14ac:dyDescent="0.25">
      <c r="B98" s="236"/>
      <c r="C98" s="237"/>
      <c r="D98" s="140"/>
      <c r="E98" s="140"/>
      <c r="F98" s="140"/>
      <c r="G98" s="240"/>
      <c r="H98" s="140"/>
      <c r="I98" s="140"/>
      <c r="J98" s="241"/>
      <c r="K98" s="140"/>
      <c r="L98" s="140"/>
      <c r="M98" s="140"/>
    </row>
    <row r="99" spans="1:13" x14ac:dyDescent="0.25">
      <c r="B99" s="236"/>
      <c r="C99" s="237"/>
      <c r="D99" s="140"/>
      <c r="E99" s="140"/>
      <c r="F99" s="140"/>
      <c r="G99" s="240"/>
      <c r="H99" s="140"/>
      <c r="I99" s="140"/>
      <c r="J99" s="241"/>
      <c r="K99" s="140"/>
      <c r="L99" s="140"/>
      <c r="M99" s="140"/>
    </row>
    <row r="100" spans="1:13" x14ac:dyDescent="0.25">
      <c r="B100" s="236"/>
      <c r="C100" s="237"/>
      <c r="D100" s="238"/>
      <c r="E100" s="238"/>
      <c r="F100" s="238"/>
      <c r="G100" s="240"/>
      <c r="H100" s="240"/>
      <c r="I100" s="240"/>
      <c r="J100" s="239"/>
      <c r="K100" s="237"/>
      <c r="L100" s="237"/>
      <c r="M100" s="237"/>
    </row>
    <row r="101" spans="1:13" x14ac:dyDescent="0.25">
      <c r="B101" s="236"/>
      <c r="C101" s="237"/>
      <c r="D101" s="471" t="s">
        <v>185</v>
      </c>
      <c r="E101" s="471"/>
      <c r="F101" s="471"/>
      <c r="G101" s="242"/>
      <c r="H101" s="471" t="s">
        <v>192</v>
      </c>
      <c r="I101" s="471"/>
      <c r="J101" s="505"/>
      <c r="K101" s="305"/>
      <c r="L101" s="305"/>
      <c r="M101" s="305"/>
    </row>
    <row r="102" spans="1:13" x14ac:dyDescent="0.25">
      <c r="B102" s="236"/>
      <c r="C102" s="237"/>
      <c r="D102" s="482" t="s">
        <v>186</v>
      </c>
      <c r="E102" s="482"/>
      <c r="F102" s="482"/>
      <c r="G102" s="237"/>
      <c r="H102" s="482" t="s">
        <v>214</v>
      </c>
      <c r="I102" s="482"/>
      <c r="J102" s="506"/>
      <c r="K102" s="160"/>
      <c r="L102" s="160"/>
      <c r="M102" s="160"/>
    </row>
    <row r="103" spans="1:13" x14ac:dyDescent="0.25">
      <c r="B103" s="236"/>
      <c r="C103" s="237"/>
      <c r="D103" s="240"/>
      <c r="E103" s="237"/>
      <c r="F103" s="237"/>
      <c r="G103" s="237"/>
      <c r="H103" s="237"/>
      <c r="I103" s="237"/>
      <c r="J103" s="239"/>
      <c r="K103" s="237"/>
      <c r="L103" s="237"/>
      <c r="M103" s="237"/>
    </row>
    <row r="104" spans="1:13" ht="15.75" thickBot="1" x14ac:dyDescent="0.3">
      <c r="B104" s="50" t="s">
        <v>17</v>
      </c>
      <c r="C104" s="51"/>
      <c r="D104" s="51"/>
      <c r="E104" s="51"/>
      <c r="F104" s="51"/>
      <c r="G104" s="51"/>
      <c r="H104" s="51"/>
      <c r="I104" s="51"/>
      <c r="J104" s="52"/>
      <c r="K104" s="47"/>
      <c r="L104" s="47"/>
      <c r="M104" s="47"/>
    </row>
    <row r="105" spans="1:13" x14ac:dyDescent="0.25">
      <c r="B105" s="153"/>
      <c r="C105" s="153"/>
      <c r="D105" s="153"/>
      <c r="E105" s="153"/>
      <c r="F105" s="153"/>
      <c r="G105" s="153"/>
      <c r="H105" s="153"/>
      <c r="I105" s="141"/>
      <c r="J105" s="141"/>
      <c r="K105" s="141"/>
      <c r="L105" s="141"/>
      <c r="M105" s="141"/>
    </row>
    <row r="106" spans="1:13" x14ac:dyDescent="0.25">
      <c r="B106" s="141" t="s">
        <v>114</v>
      </c>
      <c r="C106" s="141"/>
      <c r="D106" s="141"/>
      <c r="E106" s="141"/>
      <c r="F106" s="141"/>
      <c r="G106" s="141"/>
      <c r="H106" s="141"/>
      <c r="I106" s="141"/>
      <c r="J106" s="141"/>
      <c r="K106" s="141"/>
      <c r="L106" s="141"/>
      <c r="M106" s="141"/>
    </row>
    <row r="107" spans="1:13" x14ac:dyDescent="0.25">
      <c r="B107" s="483"/>
      <c r="C107" s="483"/>
      <c r="D107" s="483"/>
      <c r="E107" s="483"/>
      <c r="F107" s="483"/>
      <c r="G107" s="483"/>
      <c r="H107" s="161"/>
      <c r="I107" s="141"/>
      <c r="J107" s="141"/>
      <c r="K107" s="141"/>
      <c r="L107" s="141"/>
      <c r="M107" s="141"/>
    </row>
    <row r="112" spans="1:13" ht="18" x14ac:dyDescent="0.25">
      <c r="A112" s="493" t="s">
        <v>82</v>
      </c>
      <c r="B112" s="493"/>
      <c r="C112" s="493"/>
      <c r="D112" s="493"/>
      <c r="E112" s="493"/>
      <c r="F112" s="493"/>
      <c r="G112" s="493"/>
      <c r="H112" s="493"/>
      <c r="I112" s="493"/>
      <c r="J112" s="493"/>
    </row>
    <row r="113" spans="1:10" ht="18" x14ac:dyDescent="0.25">
      <c r="A113" s="494" t="s">
        <v>201</v>
      </c>
      <c r="B113" s="494"/>
      <c r="C113" s="494"/>
      <c r="D113" s="494"/>
      <c r="E113" s="494"/>
      <c r="F113" s="494"/>
      <c r="G113" s="494"/>
      <c r="H113" s="494"/>
      <c r="I113" s="494"/>
      <c r="J113" s="494"/>
    </row>
    <row r="114" spans="1:10" ht="23.25" x14ac:dyDescent="0.25">
      <c r="A114" s="495" t="s">
        <v>202</v>
      </c>
      <c r="B114" s="495"/>
      <c r="C114" s="495"/>
      <c r="D114" s="495"/>
      <c r="E114" s="495"/>
      <c r="F114" s="495"/>
      <c r="G114" s="495"/>
      <c r="H114" s="495"/>
      <c r="I114" s="495"/>
      <c r="J114" s="495"/>
    </row>
    <row r="115" spans="1:10" x14ac:dyDescent="0.25">
      <c r="A115" s="496" t="s">
        <v>203</v>
      </c>
      <c r="B115" s="496"/>
      <c r="C115" s="496"/>
      <c r="D115" s="496"/>
      <c r="E115" s="496"/>
      <c r="F115" s="496"/>
      <c r="G115" s="496"/>
      <c r="H115" s="496"/>
      <c r="I115" s="496"/>
      <c r="J115" s="496"/>
    </row>
    <row r="116" spans="1:10" ht="15.75" thickBot="1" x14ac:dyDescent="0.3">
      <c r="A116" s="521" t="s">
        <v>204</v>
      </c>
      <c r="B116" s="521"/>
      <c r="C116" s="521"/>
      <c r="D116" s="521"/>
      <c r="E116" s="521"/>
      <c r="F116" s="521"/>
      <c r="G116" s="521"/>
      <c r="H116" s="521"/>
      <c r="I116" s="521"/>
      <c r="J116" s="521"/>
    </row>
    <row r="117" spans="1:10" ht="15.75" thickTop="1" x14ac:dyDescent="0.25"/>
    <row r="118" spans="1:10" ht="21.75" x14ac:dyDescent="0.25">
      <c r="B118" s="522" t="s">
        <v>116</v>
      </c>
      <c r="C118" s="522"/>
      <c r="D118" s="522"/>
      <c r="E118" s="522"/>
      <c r="F118" s="522"/>
      <c r="G118" s="522"/>
      <c r="H118" s="522"/>
      <c r="I118" s="522"/>
      <c r="J118" s="522"/>
    </row>
    <row r="119" spans="1:10" ht="16.5" thickBot="1" x14ac:dyDescent="0.3">
      <c r="B119" s="47"/>
      <c r="C119" s="47"/>
      <c r="D119" s="163"/>
      <c r="E119" s="163"/>
      <c r="F119" s="163"/>
      <c r="G119" s="164"/>
      <c r="H119" s="164"/>
      <c r="I119" s="164"/>
      <c r="J119" s="47"/>
    </row>
    <row r="120" spans="1:10" x14ac:dyDescent="0.25">
      <c r="B120" s="165" t="s">
        <v>117</v>
      </c>
      <c r="C120" s="166"/>
      <c r="D120" s="166"/>
      <c r="E120" s="166"/>
      <c r="F120" s="166"/>
      <c r="G120" s="167" t="s">
        <v>118</v>
      </c>
      <c r="H120" s="524">
        <v>45382</v>
      </c>
      <c r="I120" s="524"/>
      <c r="J120" s="168"/>
    </row>
    <row r="121" spans="1:10" x14ac:dyDescent="0.25">
      <c r="B121" s="169" t="s">
        <v>119</v>
      </c>
      <c r="C121" s="170"/>
      <c r="D121" s="170"/>
      <c r="E121" s="170"/>
      <c r="F121" s="171"/>
      <c r="G121" s="172" t="s">
        <v>118</v>
      </c>
      <c r="H121" s="185" t="s">
        <v>192</v>
      </c>
      <c r="I121" s="170"/>
      <c r="J121" s="173"/>
    </row>
    <row r="122" spans="1:10" x14ac:dyDescent="0.25">
      <c r="B122" s="174" t="s">
        <v>120</v>
      </c>
      <c r="C122" s="175"/>
      <c r="D122" s="175"/>
      <c r="E122" s="175"/>
      <c r="F122" s="176"/>
      <c r="G122" s="177" t="s">
        <v>118</v>
      </c>
      <c r="H122" s="525" t="s">
        <v>222</v>
      </c>
      <c r="I122" s="526"/>
      <c r="J122" s="178"/>
    </row>
    <row r="123" spans="1:10" ht="15.75" x14ac:dyDescent="0.25">
      <c r="B123" s="179" t="s">
        <v>121</v>
      </c>
      <c r="C123" s="180"/>
      <c r="D123" s="180"/>
      <c r="E123" s="180"/>
      <c r="F123" s="181"/>
      <c r="G123" s="182" t="s">
        <v>118</v>
      </c>
      <c r="H123" s="527">
        <f>H120</f>
        <v>45382</v>
      </c>
      <c r="I123" s="527"/>
      <c r="J123" s="183">
        <f>BKU!G94</f>
        <v>178723571</v>
      </c>
    </row>
    <row r="124" spans="1:10" ht="15.75" x14ac:dyDescent="0.25">
      <c r="B124" s="169" t="s">
        <v>122</v>
      </c>
      <c r="C124" s="170"/>
      <c r="D124" s="170"/>
      <c r="E124" s="170"/>
      <c r="F124" s="171"/>
      <c r="G124" s="172" t="s">
        <v>118</v>
      </c>
      <c r="H124" s="512">
        <f>H120</f>
        <v>45382</v>
      </c>
      <c r="I124" s="513"/>
      <c r="J124" s="183">
        <v>0</v>
      </c>
    </row>
    <row r="125" spans="1:10" ht="15.75" x14ac:dyDescent="0.25">
      <c r="B125" s="184"/>
      <c r="C125" s="185"/>
      <c r="D125" s="170"/>
      <c r="E125" s="170"/>
      <c r="F125" s="170"/>
      <c r="G125" s="514" t="s">
        <v>123</v>
      </c>
      <c r="H125" s="507"/>
      <c r="I125" s="507"/>
      <c r="J125" s="186">
        <f>J123-J124</f>
        <v>178723571</v>
      </c>
    </row>
    <row r="126" spans="1:10" ht="15.75" x14ac:dyDescent="0.25">
      <c r="B126" s="187"/>
      <c r="C126" s="188"/>
      <c r="D126" s="175"/>
      <c r="E126" s="175"/>
      <c r="F126" s="175"/>
      <c r="G126" s="515" t="s">
        <v>124</v>
      </c>
      <c r="H126" s="516"/>
      <c r="I126" s="516"/>
      <c r="J126" s="189">
        <f>J125</f>
        <v>178723571</v>
      </c>
    </row>
    <row r="127" spans="1:10" ht="15.75" x14ac:dyDescent="0.25">
      <c r="B127" s="190"/>
      <c r="C127" s="191"/>
      <c r="D127" s="192"/>
      <c r="E127" s="192"/>
      <c r="F127" s="193"/>
      <c r="G127" s="517" t="s">
        <v>125</v>
      </c>
      <c r="H127" s="516"/>
      <c r="I127" s="516"/>
      <c r="J127" s="194">
        <v>0</v>
      </c>
    </row>
    <row r="128" spans="1:10" x14ac:dyDescent="0.25">
      <c r="B128" s="518" t="s">
        <v>126</v>
      </c>
      <c r="C128" s="519"/>
      <c r="D128" s="519"/>
      <c r="E128" s="195"/>
      <c r="F128" s="195"/>
      <c r="G128" s="196"/>
      <c r="H128" s="196"/>
      <c r="I128" s="196"/>
      <c r="J128" s="197"/>
    </row>
    <row r="129" spans="2:10" x14ac:dyDescent="0.25">
      <c r="B129" s="198" t="s">
        <v>127</v>
      </c>
      <c r="C129" s="199" t="s">
        <v>57</v>
      </c>
      <c r="D129" s="520" t="s">
        <v>128</v>
      </c>
      <c r="E129" s="520"/>
      <c r="F129" s="200">
        <v>100000</v>
      </c>
      <c r="G129" s="199" t="s">
        <v>118</v>
      </c>
      <c r="H129" s="201">
        <v>0</v>
      </c>
      <c r="I129" s="202" t="s">
        <v>129</v>
      </c>
      <c r="J129" s="203">
        <v>0</v>
      </c>
    </row>
    <row r="130" spans="2:10" x14ac:dyDescent="0.25">
      <c r="B130" s="184"/>
      <c r="C130" s="204" t="s">
        <v>57</v>
      </c>
      <c r="D130" s="507" t="s">
        <v>128</v>
      </c>
      <c r="E130" s="507"/>
      <c r="F130" s="205">
        <v>50000</v>
      </c>
      <c r="G130" s="204" t="s">
        <v>118</v>
      </c>
      <c r="H130" s="201">
        <v>0</v>
      </c>
      <c r="I130" s="206" t="s">
        <v>129</v>
      </c>
      <c r="J130" s="203">
        <v>0</v>
      </c>
    </row>
    <row r="131" spans="2:10" x14ac:dyDescent="0.25">
      <c r="B131" s="184"/>
      <c r="C131" s="204" t="s">
        <v>57</v>
      </c>
      <c r="D131" s="507" t="s">
        <v>128</v>
      </c>
      <c r="E131" s="507"/>
      <c r="F131" s="205">
        <v>20000</v>
      </c>
      <c r="G131" s="204" t="s">
        <v>118</v>
      </c>
      <c r="H131" s="201">
        <v>0</v>
      </c>
      <c r="I131" s="206" t="s">
        <v>129</v>
      </c>
      <c r="J131" s="203">
        <f t="shared" ref="J131" si="6">F131*H131</f>
        <v>0</v>
      </c>
    </row>
    <row r="132" spans="2:10" x14ac:dyDescent="0.25">
      <c r="B132" s="184"/>
      <c r="C132" s="204" t="s">
        <v>57</v>
      </c>
      <c r="D132" s="507" t="s">
        <v>128</v>
      </c>
      <c r="E132" s="507"/>
      <c r="F132" s="205">
        <v>10000</v>
      </c>
      <c r="G132" s="204" t="s">
        <v>118</v>
      </c>
      <c r="H132" s="201">
        <v>0</v>
      </c>
      <c r="I132" s="206" t="s">
        <v>129</v>
      </c>
      <c r="J132" s="203">
        <v>0</v>
      </c>
    </row>
    <row r="133" spans="2:10" x14ac:dyDescent="0.25">
      <c r="B133" s="184"/>
      <c r="C133" s="204" t="s">
        <v>57</v>
      </c>
      <c r="D133" s="507" t="s">
        <v>128</v>
      </c>
      <c r="E133" s="507"/>
      <c r="F133" s="205">
        <v>5000</v>
      </c>
      <c r="G133" s="204" t="s">
        <v>118</v>
      </c>
      <c r="H133" s="201">
        <v>0</v>
      </c>
      <c r="I133" s="206" t="s">
        <v>129</v>
      </c>
      <c r="J133" s="203">
        <f t="shared" ref="J133:J134" si="7">F133*H133</f>
        <v>0</v>
      </c>
    </row>
    <row r="134" spans="2:10" x14ac:dyDescent="0.25">
      <c r="B134" s="184"/>
      <c r="C134" s="204" t="s">
        <v>57</v>
      </c>
      <c r="D134" s="507" t="s">
        <v>128</v>
      </c>
      <c r="E134" s="507"/>
      <c r="F134" s="205">
        <v>2000</v>
      </c>
      <c r="G134" s="204" t="s">
        <v>118</v>
      </c>
      <c r="H134" s="201">
        <v>0</v>
      </c>
      <c r="I134" s="206" t="s">
        <v>129</v>
      </c>
      <c r="J134" s="203">
        <f t="shared" si="7"/>
        <v>0</v>
      </c>
    </row>
    <row r="135" spans="2:10" x14ac:dyDescent="0.25">
      <c r="B135" s="184"/>
      <c r="C135" s="204" t="s">
        <v>57</v>
      </c>
      <c r="D135" s="507" t="s">
        <v>128</v>
      </c>
      <c r="E135" s="507"/>
      <c r="F135" s="205">
        <v>1000</v>
      </c>
      <c r="G135" s="204" t="s">
        <v>118</v>
      </c>
      <c r="H135" s="201">
        <v>0</v>
      </c>
      <c r="I135" s="206" t="s">
        <v>129</v>
      </c>
      <c r="J135" s="203">
        <v>0</v>
      </c>
    </row>
    <row r="136" spans="2:10" x14ac:dyDescent="0.25">
      <c r="B136" s="207"/>
      <c r="C136" s="160"/>
      <c r="D136" s="208"/>
      <c r="E136" s="208"/>
      <c r="F136" s="205"/>
      <c r="G136" s="204"/>
      <c r="H136" s="201"/>
      <c r="I136" s="206"/>
      <c r="J136" s="203"/>
    </row>
    <row r="137" spans="2:10" x14ac:dyDescent="0.25">
      <c r="B137" s="209" t="s">
        <v>130</v>
      </c>
      <c r="C137" s="210" t="s">
        <v>57</v>
      </c>
      <c r="D137" s="508" t="s">
        <v>131</v>
      </c>
      <c r="E137" s="508"/>
      <c r="F137" s="205">
        <v>500</v>
      </c>
      <c r="G137" s="204" t="s">
        <v>118</v>
      </c>
      <c r="H137" s="201">
        <v>0</v>
      </c>
      <c r="I137" s="211" t="s">
        <v>132</v>
      </c>
      <c r="J137" s="203">
        <f t="shared" ref="J137" si="8">F137*H137</f>
        <v>0</v>
      </c>
    </row>
    <row r="138" spans="2:10" x14ac:dyDescent="0.25">
      <c r="B138" s="207"/>
      <c r="C138" s="210" t="s">
        <v>57</v>
      </c>
      <c r="D138" s="508" t="s">
        <v>131</v>
      </c>
      <c r="E138" s="508"/>
      <c r="F138" s="205">
        <v>200</v>
      </c>
      <c r="G138" s="204" t="s">
        <v>118</v>
      </c>
      <c r="H138" s="201">
        <v>0</v>
      </c>
      <c r="I138" s="211" t="s">
        <v>132</v>
      </c>
      <c r="J138" s="203">
        <v>0</v>
      </c>
    </row>
    <row r="139" spans="2:10" x14ac:dyDescent="0.25">
      <c r="B139" s="207"/>
      <c r="C139" s="210" t="s">
        <v>57</v>
      </c>
      <c r="D139" s="508" t="s">
        <v>131</v>
      </c>
      <c r="E139" s="508"/>
      <c r="F139" s="205">
        <v>100</v>
      </c>
      <c r="G139" s="204" t="s">
        <v>118</v>
      </c>
      <c r="H139" s="201">
        <v>0</v>
      </c>
      <c r="I139" s="211" t="s">
        <v>132</v>
      </c>
      <c r="J139" s="203">
        <f t="shared" ref="J139" si="9">F139*H139</f>
        <v>0</v>
      </c>
    </row>
    <row r="140" spans="2:10" x14ac:dyDescent="0.25">
      <c r="B140" s="207"/>
      <c r="C140" s="210" t="s">
        <v>57</v>
      </c>
      <c r="D140" s="508" t="s">
        <v>131</v>
      </c>
      <c r="E140" s="508"/>
      <c r="F140" s="205">
        <v>50</v>
      </c>
      <c r="G140" s="204" t="s">
        <v>118</v>
      </c>
      <c r="H140" s="201">
        <v>0</v>
      </c>
      <c r="I140" s="211" t="s">
        <v>132</v>
      </c>
      <c r="J140" s="203">
        <v>0</v>
      </c>
    </row>
    <row r="141" spans="2:10" ht="15.75" x14ac:dyDescent="0.25">
      <c r="B141" s="207"/>
      <c r="C141" s="208"/>
      <c r="D141" s="208"/>
      <c r="E141" s="208"/>
      <c r="F141" s="212"/>
      <c r="G141" s="213"/>
      <c r="H141" s="212"/>
      <c r="I141" s="214" t="s">
        <v>48</v>
      </c>
      <c r="J141" s="203">
        <v>0</v>
      </c>
    </row>
    <row r="142" spans="2:10" x14ac:dyDescent="0.25">
      <c r="B142" s="207"/>
      <c r="C142" s="208"/>
      <c r="D142" s="208"/>
      <c r="E142" s="208"/>
      <c r="F142" s="212"/>
      <c r="G142" s="213"/>
      <c r="H142" s="212"/>
      <c r="I142" s="215"/>
      <c r="J142" s="203"/>
    </row>
    <row r="143" spans="2:10" x14ac:dyDescent="0.25">
      <c r="B143" s="216">
        <v>3</v>
      </c>
      <c r="C143" s="217" t="s">
        <v>57</v>
      </c>
      <c r="D143" s="507" t="s">
        <v>216</v>
      </c>
      <c r="E143" s="507"/>
      <c r="F143" s="507"/>
      <c r="G143" s="507"/>
      <c r="H143" s="507"/>
      <c r="I143" s="509"/>
      <c r="J143" s="218">
        <v>178723571</v>
      </c>
    </row>
    <row r="144" spans="2:10" x14ac:dyDescent="0.25">
      <c r="B144" s="184"/>
      <c r="C144" s="217" t="s">
        <v>57</v>
      </c>
      <c r="D144" s="170"/>
      <c r="E144" s="170"/>
      <c r="F144" s="170"/>
      <c r="G144" s="170"/>
      <c r="H144" s="170"/>
      <c r="I144" s="170"/>
      <c r="J144" s="219"/>
    </row>
    <row r="145" spans="2:10" ht="16.5" thickBot="1" x14ac:dyDescent="0.3">
      <c r="B145" s="184"/>
      <c r="C145" s="185"/>
      <c r="D145" s="170"/>
      <c r="E145" s="170"/>
      <c r="F145" s="170"/>
      <c r="G145" s="510" t="s">
        <v>133</v>
      </c>
      <c r="H145" s="510"/>
      <c r="I145" s="511"/>
      <c r="J145" s="220">
        <f>SUM(J141:J143)</f>
        <v>178723571</v>
      </c>
    </row>
    <row r="146" spans="2:10" ht="15.75" thickTop="1" x14ac:dyDescent="0.25">
      <c r="B146" s="187"/>
      <c r="C146" s="188"/>
      <c r="D146" s="188" t="s">
        <v>134</v>
      </c>
      <c r="E146" s="175"/>
      <c r="F146" s="175"/>
      <c r="G146" s="221"/>
      <c r="H146" s="221"/>
      <c r="I146" s="175"/>
      <c r="J146" s="222">
        <f>J125-J145</f>
        <v>0</v>
      </c>
    </row>
    <row r="147" spans="2:10" ht="15.75" thickBot="1" x14ac:dyDescent="0.3">
      <c r="B147" s="223"/>
      <c r="C147" s="224"/>
      <c r="D147" s="225"/>
      <c r="E147" s="225"/>
      <c r="F147" s="225"/>
      <c r="G147" s="226"/>
      <c r="H147" s="226"/>
      <c r="I147" s="226"/>
      <c r="J147" s="227"/>
    </row>
    <row r="148" spans="2:10" x14ac:dyDescent="0.25">
      <c r="B148" s="228"/>
      <c r="C148" s="229"/>
      <c r="D148" s="230"/>
      <c r="E148" s="230"/>
      <c r="F148" s="230"/>
      <c r="G148" s="231"/>
      <c r="H148" s="231"/>
      <c r="I148" s="231"/>
      <c r="J148" s="232"/>
    </row>
    <row r="149" spans="2:10" x14ac:dyDescent="0.25">
      <c r="B149" s="497" t="s">
        <v>135</v>
      </c>
      <c r="C149" s="498"/>
      <c r="D149" s="498"/>
      <c r="E149" s="498"/>
      <c r="F149" s="498"/>
      <c r="G149" s="498"/>
      <c r="H149" s="498"/>
      <c r="I149" s="498"/>
      <c r="J149" s="499"/>
    </row>
    <row r="150" spans="2:10" x14ac:dyDescent="0.25">
      <c r="B150" s="500"/>
      <c r="C150" s="501"/>
      <c r="D150" s="501"/>
      <c r="E150" s="501"/>
      <c r="F150" s="501"/>
      <c r="G150" s="501"/>
      <c r="H150" s="501"/>
      <c r="I150" s="501"/>
      <c r="J150" s="502"/>
    </row>
    <row r="151" spans="2:10" ht="15.75" thickBot="1" x14ac:dyDescent="0.3">
      <c r="B151" s="233"/>
      <c r="C151" s="234"/>
      <c r="D151" s="234"/>
      <c r="E151" s="234"/>
      <c r="F151" s="234"/>
      <c r="G151" s="234"/>
      <c r="H151" s="234"/>
      <c r="I151" s="234"/>
      <c r="J151" s="235"/>
    </row>
    <row r="152" spans="2:10" x14ac:dyDescent="0.25">
      <c r="B152" s="236"/>
      <c r="C152" s="237"/>
      <c r="D152" s="496" t="s">
        <v>23</v>
      </c>
      <c r="E152" s="496"/>
      <c r="F152" s="496"/>
      <c r="G152" s="238"/>
      <c r="H152" s="238"/>
      <c r="I152" s="237"/>
      <c r="J152" s="239"/>
    </row>
    <row r="153" spans="2:10" x14ac:dyDescent="0.25">
      <c r="B153" s="236"/>
      <c r="C153" s="237"/>
      <c r="D153" s="496" t="s">
        <v>217</v>
      </c>
      <c r="E153" s="496"/>
      <c r="F153" s="496"/>
      <c r="G153" s="240"/>
      <c r="H153" s="503" t="s">
        <v>218</v>
      </c>
      <c r="I153" s="503"/>
      <c r="J153" s="504"/>
    </row>
    <row r="154" spans="2:10" x14ac:dyDescent="0.25">
      <c r="B154" s="236"/>
      <c r="C154" s="237"/>
      <c r="D154" s="140"/>
      <c r="E154" s="140"/>
      <c r="F154" s="140"/>
      <c r="G154" s="240"/>
      <c r="H154" s="140"/>
      <c r="I154" s="140"/>
      <c r="J154" s="241"/>
    </row>
    <row r="155" spans="2:10" x14ac:dyDescent="0.25">
      <c r="B155" s="236"/>
      <c r="C155" s="237"/>
      <c r="D155" s="140"/>
      <c r="E155" s="140"/>
      <c r="F155" s="140"/>
      <c r="G155" s="240"/>
      <c r="H155" s="140"/>
      <c r="I155" s="140"/>
      <c r="J155" s="241"/>
    </row>
    <row r="156" spans="2:10" x14ac:dyDescent="0.25">
      <c r="B156" s="236"/>
      <c r="C156" s="237"/>
      <c r="D156" s="238"/>
      <c r="E156" s="238"/>
      <c r="F156" s="238"/>
      <c r="G156" s="240"/>
      <c r="H156" s="240"/>
      <c r="I156" s="240"/>
      <c r="J156" s="239"/>
    </row>
    <row r="157" spans="2:10" x14ac:dyDescent="0.25">
      <c r="B157" s="236"/>
      <c r="C157" s="237"/>
      <c r="D157" s="471" t="s">
        <v>185</v>
      </c>
      <c r="E157" s="471"/>
      <c r="F157" s="471"/>
      <c r="G157" s="242"/>
      <c r="H157" s="471" t="s">
        <v>192</v>
      </c>
      <c r="I157" s="471"/>
      <c r="J157" s="505"/>
    </row>
    <row r="158" spans="2:10" x14ac:dyDescent="0.25">
      <c r="B158" s="236"/>
      <c r="C158" s="237"/>
      <c r="D158" s="482" t="s">
        <v>186</v>
      </c>
      <c r="E158" s="482"/>
      <c r="F158" s="482"/>
      <c r="G158" s="237"/>
      <c r="H158" s="482" t="s">
        <v>214</v>
      </c>
      <c r="I158" s="482"/>
      <c r="J158" s="506"/>
    </row>
    <row r="159" spans="2:10" x14ac:dyDescent="0.25">
      <c r="B159" s="236"/>
      <c r="C159" s="237"/>
      <c r="D159" s="240"/>
      <c r="E159" s="237"/>
      <c r="F159" s="237"/>
      <c r="G159" s="237"/>
      <c r="H159" s="237"/>
      <c r="I159" s="237"/>
      <c r="J159" s="239"/>
    </row>
    <row r="160" spans="2:10" ht="15.75" thickBot="1" x14ac:dyDescent="0.3">
      <c r="B160" s="50" t="s">
        <v>17</v>
      </c>
      <c r="C160" s="51"/>
      <c r="D160" s="51"/>
      <c r="E160" s="51"/>
      <c r="F160" s="51"/>
      <c r="G160" s="51"/>
      <c r="H160" s="51"/>
      <c r="I160" s="51"/>
      <c r="J160" s="52"/>
    </row>
    <row r="161" spans="1:10" x14ac:dyDescent="0.25">
      <c r="B161" s="153"/>
      <c r="C161" s="153"/>
      <c r="D161" s="153"/>
      <c r="E161" s="153"/>
      <c r="F161" s="153"/>
      <c r="G161" s="153"/>
      <c r="H161" s="153"/>
      <c r="I161" s="141"/>
      <c r="J161" s="141"/>
    </row>
    <row r="162" spans="1:10" x14ac:dyDescent="0.25">
      <c r="B162" s="141" t="s">
        <v>114</v>
      </c>
      <c r="C162" s="141"/>
      <c r="D162" s="141"/>
      <c r="E162" s="141"/>
      <c r="F162" s="141"/>
      <c r="G162" s="141"/>
      <c r="H162" s="141"/>
      <c r="I162" s="141"/>
      <c r="J162" s="141"/>
    </row>
    <row r="163" spans="1:10" x14ac:dyDescent="0.25">
      <c r="B163" s="483"/>
      <c r="C163" s="483"/>
      <c r="D163" s="483"/>
      <c r="E163" s="483"/>
      <c r="F163" s="483"/>
      <c r="G163" s="483"/>
      <c r="H163" s="161"/>
      <c r="I163" s="141"/>
      <c r="J163" s="141"/>
    </row>
    <row r="167" spans="1:10" ht="18" x14ac:dyDescent="0.25">
      <c r="A167" s="493" t="s">
        <v>82</v>
      </c>
      <c r="B167" s="493"/>
      <c r="C167" s="493"/>
      <c r="D167" s="493"/>
      <c r="E167" s="493"/>
      <c r="F167" s="493"/>
      <c r="G167" s="493"/>
      <c r="H167" s="493"/>
      <c r="I167" s="493"/>
      <c r="J167" s="493"/>
    </row>
    <row r="168" spans="1:10" ht="18" x14ac:dyDescent="0.25">
      <c r="A168" s="494" t="s">
        <v>201</v>
      </c>
      <c r="B168" s="494"/>
      <c r="C168" s="494"/>
      <c r="D168" s="494"/>
      <c r="E168" s="494"/>
      <c r="F168" s="494"/>
      <c r="G168" s="494"/>
      <c r="H168" s="494"/>
      <c r="I168" s="494"/>
      <c r="J168" s="494"/>
    </row>
    <row r="169" spans="1:10" ht="23.25" x14ac:dyDescent="0.25">
      <c r="A169" s="495" t="s">
        <v>202</v>
      </c>
      <c r="B169" s="495"/>
      <c r="C169" s="495"/>
      <c r="D169" s="495"/>
      <c r="E169" s="495"/>
      <c r="F169" s="495"/>
      <c r="G169" s="495"/>
      <c r="H169" s="495"/>
      <c r="I169" s="495"/>
      <c r="J169" s="495"/>
    </row>
    <row r="170" spans="1:10" x14ac:dyDescent="0.25">
      <c r="A170" s="496" t="s">
        <v>203</v>
      </c>
      <c r="B170" s="496"/>
      <c r="C170" s="496"/>
      <c r="D170" s="496"/>
      <c r="E170" s="496"/>
      <c r="F170" s="496"/>
      <c r="G170" s="496"/>
      <c r="H170" s="496"/>
      <c r="I170" s="496"/>
      <c r="J170" s="496"/>
    </row>
    <row r="171" spans="1:10" ht="15.75" thickBot="1" x14ac:dyDescent="0.3">
      <c r="A171" s="521" t="s">
        <v>204</v>
      </c>
      <c r="B171" s="521"/>
      <c r="C171" s="521"/>
      <c r="D171" s="521"/>
      <c r="E171" s="521"/>
      <c r="F171" s="521"/>
      <c r="G171" s="521"/>
      <c r="H171" s="521"/>
      <c r="I171" s="521"/>
      <c r="J171" s="521"/>
    </row>
    <row r="172" spans="1:10" ht="15.75" thickTop="1" x14ac:dyDescent="0.25"/>
    <row r="173" spans="1:10" ht="21.75" x14ac:dyDescent="0.25">
      <c r="B173" s="522" t="s">
        <v>116</v>
      </c>
      <c r="C173" s="522"/>
      <c r="D173" s="522"/>
      <c r="E173" s="522"/>
      <c r="F173" s="522"/>
      <c r="G173" s="522"/>
      <c r="H173" s="522"/>
      <c r="I173" s="522"/>
      <c r="J173" s="522"/>
    </row>
    <row r="174" spans="1:10" ht="16.5" thickBot="1" x14ac:dyDescent="0.3">
      <c r="B174" s="47"/>
      <c r="C174" s="47"/>
      <c r="D174" s="163"/>
      <c r="E174" s="163"/>
      <c r="F174" s="163"/>
      <c r="G174" s="164"/>
      <c r="H174" s="164"/>
      <c r="I174" s="164"/>
      <c r="J174" s="47"/>
    </row>
    <row r="175" spans="1:10" x14ac:dyDescent="0.25">
      <c r="B175" s="165" t="s">
        <v>117</v>
      </c>
      <c r="C175" s="166"/>
      <c r="D175" s="166"/>
      <c r="E175" s="166"/>
      <c r="F175" s="166"/>
      <c r="G175" s="167" t="s">
        <v>118</v>
      </c>
      <c r="H175" s="524">
        <v>45412</v>
      </c>
      <c r="I175" s="524"/>
      <c r="J175" s="168"/>
    </row>
    <row r="176" spans="1:10" x14ac:dyDescent="0.25">
      <c r="B176" s="169" t="s">
        <v>119</v>
      </c>
      <c r="C176" s="170"/>
      <c r="D176" s="170"/>
      <c r="E176" s="170"/>
      <c r="F176" s="171"/>
      <c r="G176" s="172" t="s">
        <v>118</v>
      </c>
      <c r="H176" s="185" t="s">
        <v>192</v>
      </c>
      <c r="I176" s="170"/>
      <c r="J176" s="173"/>
    </row>
    <row r="177" spans="2:10" x14ac:dyDescent="0.25">
      <c r="B177" s="174" t="s">
        <v>120</v>
      </c>
      <c r="C177" s="175"/>
      <c r="D177" s="175"/>
      <c r="E177" s="175"/>
      <c r="F177" s="176"/>
      <c r="G177" s="177" t="s">
        <v>118</v>
      </c>
      <c r="H177" s="525" t="s">
        <v>267</v>
      </c>
      <c r="I177" s="526"/>
      <c r="J177" s="178"/>
    </row>
    <row r="178" spans="2:10" ht="15.75" x14ac:dyDescent="0.25">
      <c r="B178" s="179" t="s">
        <v>121</v>
      </c>
      <c r="C178" s="180"/>
      <c r="D178" s="180"/>
      <c r="E178" s="180"/>
      <c r="F178" s="181"/>
      <c r="G178" s="182" t="s">
        <v>118</v>
      </c>
      <c r="H178" s="527">
        <f>H175</f>
        <v>45412</v>
      </c>
      <c r="I178" s="527"/>
      <c r="J178" s="183">
        <f>BKU!G133</f>
        <v>178847864</v>
      </c>
    </row>
    <row r="179" spans="2:10" ht="15.75" x14ac:dyDescent="0.25">
      <c r="B179" s="169" t="s">
        <v>122</v>
      </c>
      <c r="C179" s="170"/>
      <c r="D179" s="170"/>
      <c r="E179" s="170"/>
      <c r="F179" s="171"/>
      <c r="G179" s="172" t="s">
        <v>118</v>
      </c>
      <c r="H179" s="512">
        <f>H175</f>
        <v>45412</v>
      </c>
      <c r="I179" s="513"/>
      <c r="J179" s="183">
        <v>0</v>
      </c>
    </row>
    <row r="180" spans="2:10" ht="15.75" x14ac:dyDescent="0.25">
      <c r="B180" s="184"/>
      <c r="C180" s="185"/>
      <c r="D180" s="170"/>
      <c r="E180" s="170"/>
      <c r="F180" s="170"/>
      <c r="G180" s="514" t="s">
        <v>123</v>
      </c>
      <c r="H180" s="507"/>
      <c r="I180" s="507"/>
      <c r="J180" s="186">
        <f>J178-J179</f>
        <v>178847864</v>
      </c>
    </row>
    <row r="181" spans="2:10" ht="15.75" x14ac:dyDescent="0.25">
      <c r="B181" s="187"/>
      <c r="C181" s="188"/>
      <c r="D181" s="175"/>
      <c r="E181" s="175"/>
      <c r="F181" s="175"/>
      <c r="G181" s="515" t="s">
        <v>124</v>
      </c>
      <c r="H181" s="516"/>
      <c r="I181" s="516"/>
      <c r="J181" s="189">
        <f>J180</f>
        <v>178847864</v>
      </c>
    </row>
    <row r="182" spans="2:10" ht="15.75" x14ac:dyDescent="0.25">
      <c r="B182" s="190"/>
      <c r="C182" s="191"/>
      <c r="D182" s="192"/>
      <c r="E182" s="192"/>
      <c r="F182" s="193"/>
      <c r="G182" s="517" t="s">
        <v>125</v>
      </c>
      <c r="H182" s="516"/>
      <c r="I182" s="516"/>
      <c r="J182" s="194">
        <v>0</v>
      </c>
    </row>
    <row r="183" spans="2:10" x14ac:dyDescent="0.25">
      <c r="B183" s="518" t="s">
        <v>126</v>
      </c>
      <c r="C183" s="519"/>
      <c r="D183" s="519"/>
      <c r="E183" s="195"/>
      <c r="F183" s="195"/>
      <c r="G183" s="196"/>
      <c r="H183" s="196"/>
      <c r="I183" s="196"/>
      <c r="J183" s="197"/>
    </row>
    <row r="184" spans="2:10" x14ac:dyDescent="0.25">
      <c r="B184" s="198" t="s">
        <v>127</v>
      </c>
      <c r="C184" s="199" t="s">
        <v>57</v>
      </c>
      <c r="D184" s="520" t="s">
        <v>128</v>
      </c>
      <c r="E184" s="520"/>
      <c r="F184" s="200">
        <v>100000</v>
      </c>
      <c r="G184" s="199" t="s">
        <v>118</v>
      </c>
      <c r="H184" s="201">
        <v>0</v>
      </c>
      <c r="I184" s="202" t="s">
        <v>129</v>
      </c>
      <c r="J184" s="203">
        <v>0</v>
      </c>
    </row>
    <row r="185" spans="2:10" x14ac:dyDescent="0.25">
      <c r="B185" s="184"/>
      <c r="C185" s="204" t="s">
        <v>57</v>
      </c>
      <c r="D185" s="507" t="s">
        <v>128</v>
      </c>
      <c r="E185" s="507"/>
      <c r="F185" s="205">
        <v>50000</v>
      </c>
      <c r="G185" s="204" t="s">
        <v>118</v>
      </c>
      <c r="H185" s="201">
        <v>0</v>
      </c>
      <c r="I185" s="206" t="s">
        <v>129</v>
      </c>
      <c r="J185" s="203">
        <v>0</v>
      </c>
    </row>
    <row r="186" spans="2:10" x14ac:dyDescent="0.25">
      <c r="B186" s="184"/>
      <c r="C186" s="204" t="s">
        <v>57</v>
      </c>
      <c r="D186" s="507" t="s">
        <v>128</v>
      </c>
      <c r="E186" s="507"/>
      <c r="F186" s="205">
        <v>20000</v>
      </c>
      <c r="G186" s="204" t="s">
        <v>118</v>
      </c>
      <c r="H186" s="201">
        <v>0</v>
      </c>
      <c r="I186" s="206" t="s">
        <v>129</v>
      </c>
      <c r="J186" s="203">
        <f t="shared" ref="J186" si="10">F186*H186</f>
        <v>0</v>
      </c>
    </row>
    <row r="187" spans="2:10" x14ac:dyDescent="0.25">
      <c r="B187" s="184"/>
      <c r="C187" s="204" t="s">
        <v>57</v>
      </c>
      <c r="D187" s="507" t="s">
        <v>128</v>
      </c>
      <c r="E187" s="507"/>
      <c r="F187" s="205">
        <v>10000</v>
      </c>
      <c r="G187" s="204" t="s">
        <v>118</v>
      </c>
      <c r="H187" s="201">
        <v>0</v>
      </c>
      <c r="I187" s="206" t="s">
        <v>129</v>
      </c>
      <c r="J187" s="203">
        <v>0</v>
      </c>
    </row>
    <row r="188" spans="2:10" x14ac:dyDescent="0.25">
      <c r="B188" s="184"/>
      <c r="C188" s="204" t="s">
        <v>57</v>
      </c>
      <c r="D188" s="507" t="s">
        <v>128</v>
      </c>
      <c r="E188" s="507"/>
      <c r="F188" s="205">
        <v>5000</v>
      </c>
      <c r="G188" s="204" t="s">
        <v>118</v>
      </c>
      <c r="H188" s="201">
        <v>0</v>
      </c>
      <c r="I188" s="206" t="s">
        <v>129</v>
      </c>
      <c r="J188" s="203">
        <f t="shared" ref="J188:J189" si="11">F188*H188</f>
        <v>0</v>
      </c>
    </row>
    <row r="189" spans="2:10" x14ac:dyDescent="0.25">
      <c r="B189" s="184"/>
      <c r="C189" s="204" t="s">
        <v>57</v>
      </c>
      <c r="D189" s="507" t="s">
        <v>128</v>
      </c>
      <c r="E189" s="507"/>
      <c r="F189" s="205">
        <v>2000</v>
      </c>
      <c r="G189" s="204" t="s">
        <v>118</v>
      </c>
      <c r="H189" s="201">
        <v>0</v>
      </c>
      <c r="I189" s="206" t="s">
        <v>129</v>
      </c>
      <c r="J189" s="203">
        <f t="shared" si="11"/>
        <v>0</v>
      </c>
    </row>
    <row r="190" spans="2:10" x14ac:dyDescent="0.25">
      <c r="B190" s="184"/>
      <c r="C190" s="204" t="s">
        <v>57</v>
      </c>
      <c r="D190" s="507" t="s">
        <v>128</v>
      </c>
      <c r="E190" s="507"/>
      <c r="F190" s="205">
        <v>1000</v>
      </c>
      <c r="G190" s="204" t="s">
        <v>118</v>
      </c>
      <c r="H190" s="201">
        <v>0</v>
      </c>
      <c r="I190" s="206" t="s">
        <v>129</v>
      </c>
      <c r="J190" s="203">
        <v>0</v>
      </c>
    </row>
    <row r="191" spans="2:10" x14ac:dyDescent="0.25">
      <c r="B191" s="207"/>
      <c r="C191" s="160"/>
      <c r="D191" s="208"/>
      <c r="E191" s="208"/>
      <c r="F191" s="205"/>
      <c r="G191" s="204"/>
      <c r="H191" s="201"/>
      <c r="I191" s="206"/>
      <c r="J191" s="203"/>
    </row>
    <row r="192" spans="2:10" x14ac:dyDescent="0.25">
      <c r="B192" s="209" t="s">
        <v>130</v>
      </c>
      <c r="C192" s="210" t="s">
        <v>57</v>
      </c>
      <c r="D192" s="508" t="s">
        <v>131</v>
      </c>
      <c r="E192" s="508"/>
      <c r="F192" s="205">
        <v>500</v>
      </c>
      <c r="G192" s="204" t="s">
        <v>118</v>
      </c>
      <c r="H192" s="201">
        <v>0</v>
      </c>
      <c r="I192" s="211" t="s">
        <v>132</v>
      </c>
      <c r="J192" s="203">
        <f t="shared" ref="J192" si="12">F192*H192</f>
        <v>0</v>
      </c>
    </row>
    <row r="193" spans="2:25" x14ac:dyDescent="0.25">
      <c r="B193" s="207"/>
      <c r="C193" s="210" t="s">
        <v>57</v>
      </c>
      <c r="D193" s="508" t="s">
        <v>131</v>
      </c>
      <c r="E193" s="508"/>
      <c r="F193" s="205">
        <v>200</v>
      </c>
      <c r="G193" s="204" t="s">
        <v>118</v>
      </c>
      <c r="H193" s="201">
        <v>0</v>
      </c>
      <c r="I193" s="211" t="s">
        <v>132</v>
      </c>
      <c r="J193" s="203">
        <v>0</v>
      </c>
      <c r="Y193" s="320"/>
    </row>
    <row r="194" spans="2:25" x14ac:dyDescent="0.25">
      <c r="B194" s="207"/>
      <c r="C194" s="210" t="s">
        <v>57</v>
      </c>
      <c r="D194" s="508" t="s">
        <v>131</v>
      </c>
      <c r="E194" s="508"/>
      <c r="F194" s="205">
        <v>100</v>
      </c>
      <c r="G194" s="204" t="s">
        <v>118</v>
      </c>
      <c r="H194" s="201">
        <v>0</v>
      </c>
      <c r="I194" s="211" t="s">
        <v>132</v>
      </c>
      <c r="J194" s="203">
        <f t="shared" ref="J194" si="13">F194*H194</f>
        <v>0</v>
      </c>
    </row>
    <row r="195" spans="2:25" x14ac:dyDescent="0.25">
      <c r="B195" s="207"/>
      <c r="C195" s="210" t="s">
        <v>57</v>
      </c>
      <c r="D195" s="508" t="s">
        <v>131</v>
      </c>
      <c r="E195" s="508"/>
      <c r="F195" s="205">
        <v>50</v>
      </c>
      <c r="G195" s="204" t="s">
        <v>118</v>
      </c>
      <c r="H195" s="201">
        <v>0</v>
      </c>
      <c r="I195" s="211" t="s">
        <v>132</v>
      </c>
      <c r="J195" s="203">
        <v>0</v>
      </c>
    </row>
    <row r="196" spans="2:25" ht="15.75" x14ac:dyDescent="0.25">
      <c r="B196" s="207"/>
      <c r="C196" s="208"/>
      <c r="D196" s="208"/>
      <c r="E196" s="208"/>
      <c r="F196" s="212"/>
      <c r="G196" s="213"/>
      <c r="H196" s="212"/>
      <c r="I196" s="214" t="s">
        <v>48</v>
      </c>
      <c r="J196" s="203">
        <v>0</v>
      </c>
    </row>
    <row r="197" spans="2:25" x14ac:dyDescent="0.25">
      <c r="B197" s="207"/>
      <c r="C197" s="208"/>
      <c r="D197" s="208"/>
      <c r="E197" s="208"/>
      <c r="F197" s="212"/>
      <c r="G197" s="213"/>
      <c r="H197" s="212"/>
      <c r="I197" s="215"/>
      <c r="J197" s="203"/>
    </row>
    <row r="198" spans="2:25" x14ac:dyDescent="0.25">
      <c r="B198" s="216">
        <v>3</v>
      </c>
      <c r="C198" s="217" t="s">
        <v>57</v>
      </c>
      <c r="D198" s="507" t="s">
        <v>216</v>
      </c>
      <c r="E198" s="507"/>
      <c r="F198" s="507"/>
      <c r="G198" s="507"/>
      <c r="H198" s="507"/>
      <c r="I198" s="509"/>
      <c r="J198" s="218">
        <f>J181</f>
        <v>178847864</v>
      </c>
    </row>
    <row r="199" spans="2:25" x14ac:dyDescent="0.25">
      <c r="B199" s="184"/>
      <c r="C199" s="217" t="s">
        <v>57</v>
      </c>
      <c r="D199" s="170"/>
      <c r="E199" s="170"/>
      <c r="F199" s="170"/>
      <c r="G199" s="170"/>
      <c r="H199" s="170"/>
      <c r="I199" s="170"/>
      <c r="J199" s="219"/>
    </row>
    <row r="200" spans="2:25" ht="16.5" thickBot="1" x14ac:dyDescent="0.3">
      <c r="B200" s="184"/>
      <c r="C200" s="185"/>
      <c r="D200" s="170"/>
      <c r="E200" s="170"/>
      <c r="F200" s="170"/>
      <c r="G200" s="510" t="s">
        <v>133</v>
      </c>
      <c r="H200" s="510"/>
      <c r="I200" s="511"/>
      <c r="J200" s="220">
        <v>178847864</v>
      </c>
    </row>
    <row r="201" spans="2:25" ht="15.75" thickTop="1" x14ac:dyDescent="0.25">
      <c r="B201" s="187"/>
      <c r="C201" s="188"/>
      <c r="D201" s="188" t="s">
        <v>134</v>
      </c>
      <c r="E201" s="175"/>
      <c r="F201" s="175"/>
      <c r="G201" s="221"/>
      <c r="H201" s="221"/>
      <c r="I201" s="175"/>
      <c r="J201" s="321" t="s">
        <v>288</v>
      </c>
    </row>
    <row r="202" spans="2:25" ht="15.75" thickBot="1" x14ac:dyDescent="0.3">
      <c r="B202" s="223"/>
      <c r="C202" s="224"/>
      <c r="D202" s="225"/>
      <c r="E202" s="225"/>
      <c r="F202" s="225"/>
      <c r="G202" s="226"/>
      <c r="H202" s="226"/>
      <c r="I202" s="226"/>
      <c r="J202" s="227"/>
    </row>
    <row r="203" spans="2:25" x14ac:dyDescent="0.25">
      <c r="B203" s="228"/>
      <c r="C203" s="229"/>
      <c r="D203" s="230"/>
      <c r="E203" s="230"/>
      <c r="F203" s="230"/>
      <c r="G203" s="231"/>
      <c r="H203" s="231"/>
      <c r="I203" s="231"/>
      <c r="J203" s="232"/>
    </row>
    <row r="204" spans="2:25" x14ac:dyDescent="0.25">
      <c r="B204" s="497" t="s">
        <v>135</v>
      </c>
      <c r="C204" s="498"/>
      <c r="D204" s="498"/>
      <c r="E204" s="498"/>
      <c r="F204" s="498"/>
      <c r="G204" s="498"/>
      <c r="H204" s="498"/>
      <c r="I204" s="498"/>
      <c r="J204" s="499"/>
    </row>
    <row r="205" spans="2:25" x14ac:dyDescent="0.25">
      <c r="B205" s="500"/>
      <c r="C205" s="501"/>
      <c r="D205" s="501"/>
      <c r="E205" s="501"/>
      <c r="F205" s="501"/>
      <c r="G205" s="501"/>
      <c r="H205" s="501"/>
      <c r="I205" s="501"/>
      <c r="J205" s="502"/>
    </row>
    <row r="206" spans="2:25" ht="15.75" thickBot="1" x14ac:dyDescent="0.3">
      <c r="B206" s="233"/>
      <c r="C206" s="234"/>
      <c r="D206" s="234"/>
      <c r="E206" s="234"/>
      <c r="F206" s="234"/>
      <c r="G206" s="234"/>
      <c r="H206" s="234"/>
      <c r="I206" s="234"/>
      <c r="J206" s="235"/>
    </row>
    <row r="207" spans="2:25" x14ac:dyDescent="0.25">
      <c r="B207" s="236"/>
      <c r="C207" s="237"/>
      <c r="D207" s="496" t="s">
        <v>23</v>
      </c>
      <c r="E207" s="496"/>
      <c r="F207" s="496"/>
      <c r="G207" s="238"/>
      <c r="H207" s="238"/>
      <c r="I207" s="237"/>
      <c r="J207" s="239"/>
    </row>
    <row r="208" spans="2:25" x14ac:dyDescent="0.25">
      <c r="B208" s="236"/>
      <c r="C208" s="237"/>
      <c r="D208" s="496" t="s">
        <v>217</v>
      </c>
      <c r="E208" s="496"/>
      <c r="F208" s="496"/>
      <c r="G208" s="240"/>
      <c r="H208" s="503" t="s">
        <v>218</v>
      </c>
      <c r="I208" s="503"/>
      <c r="J208" s="504"/>
    </row>
    <row r="209" spans="1:10" x14ac:dyDescent="0.25">
      <c r="B209" s="236"/>
      <c r="C209" s="237"/>
      <c r="D209" s="140"/>
      <c r="E209" s="140"/>
      <c r="F209" s="140"/>
      <c r="G209" s="240"/>
      <c r="H209" s="140"/>
      <c r="I209" s="140"/>
      <c r="J209" s="241"/>
    </row>
    <row r="210" spans="1:10" x14ac:dyDescent="0.25">
      <c r="B210" s="236"/>
      <c r="C210" s="237"/>
      <c r="D210" s="140"/>
      <c r="E210" s="140"/>
      <c r="F210" s="140"/>
      <c r="G210" s="240"/>
      <c r="H210" s="140"/>
      <c r="I210" s="140"/>
      <c r="J210" s="241"/>
    </row>
    <row r="211" spans="1:10" x14ac:dyDescent="0.25">
      <c r="B211" s="236"/>
      <c r="C211" s="237"/>
      <c r="D211" s="238"/>
      <c r="E211" s="238"/>
      <c r="F211" s="238"/>
      <c r="G211" s="240"/>
      <c r="H211" s="240"/>
      <c r="I211" s="240"/>
      <c r="J211" s="239"/>
    </row>
    <row r="212" spans="1:10" x14ac:dyDescent="0.25">
      <c r="B212" s="236"/>
      <c r="C212" s="237"/>
      <c r="D212" s="471" t="s">
        <v>185</v>
      </c>
      <c r="E212" s="471"/>
      <c r="F212" s="471"/>
      <c r="G212" s="242"/>
      <c r="H212" s="471" t="s">
        <v>192</v>
      </c>
      <c r="I212" s="471"/>
      <c r="J212" s="505"/>
    </row>
    <row r="213" spans="1:10" x14ac:dyDescent="0.25">
      <c r="B213" s="236"/>
      <c r="C213" s="237"/>
      <c r="D213" s="482" t="s">
        <v>186</v>
      </c>
      <c r="E213" s="482"/>
      <c r="F213" s="482"/>
      <c r="G213" s="237"/>
      <c r="H213" s="482" t="s">
        <v>214</v>
      </c>
      <c r="I213" s="482"/>
      <c r="J213" s="506"/>
    </row>
    <row r="214" spans="1:10" x14ac:dyDescent="0.25">
      <c r="B214" s="236"/>
      <c r="C214" s="237"/>
      <c r="D214" s="240"/>
      <c r="E214" s="237"/>
      <c r="F214" s="237"/>
      <c r="G214" s="237"/>
      <c r="H214" s="237"/>
      <c r="I214" s="237"/>
      <c r="J214" s="239"/>
    </row>
    <row r="215" spans="1:10" ht="15.75" thickBot="1" x14ac:dyDescent="0.3">
      <c r="B215" s="50" t="s">
        <v>17</v>
      </c>
      <c r="C215" s="51"/>
      <c r="D215" s="51"/>
      <c r="E215" s="51"/>
      <c r="F215" s="51"/>
      <c r="G215" s="51"/>
      <c r="H215" s="51"/>
      <c r="I215" s="51"/>
      <c r="J215" s="52"/>
    </row>
    <row r="216" spans="1:10" x14ac:dyDescent="0.25">
      <c r="B216" s="153"/>
      <c r="C216" s="153"/>
      <c r="D216" s="153"/>
      <c r="E216" s="153"/>
      <c r="F216" s="153"/>
      <c r="G216" s="153"/>
      <c r="H216" s="153"/>
      <c r="I216" s="141"/>
      <c r="J216" s="141"/>
    </row>
    <row r="217" spans="1:10" x14ac:dyDescent="0.25">
      <c r="B217" s="141" t="s">
        <v>114</v>
      </c>
      <c r="C217" s="141"/>
      <c r="D217" s="141"/>
      <c r="E217" s="141"/>
      <c r="F217" s="141"/>
      <c r="G217" s="141"/>
      <c r="H217" s="141"/>
      <c r="I217" s="141"/>
      <c r="J217" s="141"/>
    </row>
    <row r="218" spans="1:10" x14ac:dyDescent="0.25">
      <c r="B218" s="483"/>
      <c r="C218" s="483"/>
      <c r="D218" s="483"/>
      <c r="E218" s="483"/>
      <c r="F218" s="483"/>
      <c r="G218" s="483"/>
      <c r="H218" s="161"/>
      <c r="I218" s="141"/>
      <c r="J218" s="141"/>
    </row>
    <row r="222" spans="1:10" ht="18" x14ac:dyDescent="0.25">
      <c r="A222" s="493" t="s">
        <v>82</v>
      </c>
      <c r="B222" s="493"/>
      <c r="C222" s="493"/>
      <c r="D222" s="493"/>
      <c r="E222" s="493"/>
      <c r="F222" s="493"/>
      <c r="G222" s="493"/>
      <c r="H222" s="493"/>
      <c r="I222" s="493"/>
      <c r="J222" s="493"/>
    </row>
    <row r="223" spans="1:10" ht="18" x14ac:dyDescent="0.25">
      <c r="A223" s="494" t="s">
        <v>201</v>
      </c>
      <c r="B223" s="494"/>
      <c r="C223" s="494"/>
      <c r="D223" s="494"/>
      <c r="E223" s="494"/>
      <c r="F223" s="494"/>
      <c r="G223" s="494"/>
      <c r="H223" s="494"/>
      <c r="I223" s="494"/>
      <c r="J223" s="494"/>
    </row>
    <row r="224" spans="1:10" ht="23.25" x14ac:dyDescent="0.25">
      <c r="A224" s="495" t="s">
        <v>202</v>
      </c>
      <c r="B224" s="495"/>
      <c r="C224" s="495"/>
      <c r="D224" s="495"/>
      <c r="E224" s="495"/>
      <c r="F224" s="495"/>
      <c r="G224" s="495"/>
      <c r="H224" s="495"/>
      <c r="I224" s="495"/>
      <c r="J224" s="495"/>
    </row>
    <row r="225" spans="1:10" x14ac:dyDescent="0.25">
      <c r="A225" s="496" t="s">
        <v>203</v>
      </c>
      <c r="B225" s="496"/>
      <c r="C225" s="496"/>
      <c r="D225" s="496"/>
      <c r="E225" s="496"/>
      <c r="F225" s="496"/>
      <c r="G225" s="496"/>
      <c r="H225" s="496"/>
      <c r="I225" s="496"/>
      <c r="J225" s="496"/>
    </row>
    <row r="226" spans="1:10" ht="15.75" thickBot="1" x14ac:dyDescent="0.3">
      <c r="A226" s="521" t="s">
        <v>204</v>
      </c>
      <c r="B226" s="521"/>
      <c r="C226" s="521"/>
      <c r="D226" s="521"/>
      <c r="E226" s="521"/>
      <c r="F226" s="521"/>
      <c r="G226" s="521"/>
      <c r="H226" s="521"/>
      <c r="I226" s="521"/>
      <c r="J226" s="521"/>
    </row>
    <row r="227" spans="1:10" ht="15.75" thickTop="1" x14ac:dyDescent="0.25"/>
    <row r="228" spans="1:10" ht="21.75" x14ac:dyDescent="0.25">
      <c r="B228" s="522" t="s">
        <v>116</v>
      </c>
      <c r="C228" s="522"/>
      <c r="D228" s="522"/>
      <c r="E228" s="522"/>
      <c r="F228" s="522"/>
      <c r="G228" s="522"/>
      <c r="H228" s="522"/>
      <c r="I228" s="522"/>
      <c r="J228" s="522"/>
    </row>
    <row r="229" spans="1:10" ht="16.5" thickBot="1" x14ac:dyDescent="0.3">
      <c r="B229" s="47"/>
      <c r="C229" s="47"/>
      <c r="D229" s="163"/>
      <c r="E229" s="163"/>
      <c r="F229" s="163"/>
      <c r="G229" s="164"/>
      <c r="H229" s="164"/>
      <c r="I229" s="164"/>
      <c r="J229" s="47"/>
    </row>
    <row r="230" spans="1:10" x14ac:dyDescent="0.25">
      <c r="B230" s="165" t="s">
        <v>117</v>
      </c>
      <c r="C230" s="166"/>
      <c r="D230" s="166"/>
      <c r="E230" s="166"/>
      <c r="F230" s="166"/>
      <c r="G230" s="167" t="s">
        <v>118</v>
      </c>
      <c r="H230" s="523">
        <v>45443</v>
      </c>
      <c r="I230" s="524"/>
      <c r="J230" s="168"/>
    </row>
    <row r="231" spans="1:10" x14ac:dyDescent="0.25">
      <c r="B231" s="169" t="s">
        <v>119</v>
      </c>
      <c r="C231" s="170"/>
      <c r="D231" s="170"/>
      <c r="E231" s="170"/>
      <c r="F231" s="171"/>
      <c r="G231" s="172" t="s">
        <v>118</v>
      </c>
      <c r="H231" s="185" t="s">
        <v>192</v>
      </c>
      <c r="I231" s="170"/>
      <c r="J231" s="173"/>
    </row>
    <row r="232" spans="1:10" x14ac:dyDescent="0.25">
      <c r="B232" s="174" t="s">
        <v>120</v>
      </c>
      <c r="C232" s="175"/>
      <c r="D232" s="175"/>
      <c r="E232" s="175"/>
      <c r="F232" s="176"/>
      <c r="G232" s="177" t="s">
        <v>118</v>
      </c>
      <c r="H232" s="525">
        <v>45412</v>
      </c>
      <c r="I232" s="526"/>
      <c r="J232" s="178"/>
    </row>
    <row r="233" spans="1:10" ht="15.75" x14ac:dyDescent="0.25">
      <c r="B233" s="179" t="s">
        <v>121</v>
      </c>
      <c r="C233" s="180"/>
      <c r="D233" s="180"/>
      <c r="E233" s="180"/>
      <c r="F233" s="181"/>
      <c r="G233" s="182" t="s">
        <v>118</v>
      </c>
      <c r="H233" s="527">
        <f>H230</f>
        <v>45443</v>
      </c>
      <c r="I233" s="527"/>
      <c r="J233" s="183">
        <f>BKU!G195</f>
        <v>178833620</v>
      </c>
    </row>
    <row r="234" spans="1:10" ht="15.75" x14ac:dyDescent="0.25">
      <c r="B234" s="169" t="s">
        <v>122</v>
      </c>
      <c r="C234" s="170"/>
      <c r="D234" s="170"/>
      <c r="E234" s="170"/>
      <c r="F234" s="171"/>
      <c r="G234" s="172" t="s">
        <v>118</v>
      </c>
      <c r="H234" s="512">
        <f>H230</f>
        <v>45443</v>
      </c>
      <c r="I234" s="513"/>
      <c r="J234" s="183">
        <f>BKU!H195</f>
        <v>48693000</v>
      </c>
    </row>
    <row r="235" spans="1:10" ht="15.75" x14ac:dyDescent="0.25">
      <c r="B235" s="184"/>
      <c r="C235" s="185"/>
      <c r="D235" s="170"/>
      <c r="E235" s="170"/>
      <c r="F235" s="170"/>
      <c r="G235" s="514" t="s">
        <v>123</v>
      </c>
      <c r="H235" s="507"/>
      <c r="I235" s="507"/>
      <c r="J235" s="186">
        <f>J233-J234</f>
        <v>130140620</v>
      </c>
    </row>
    <row r="236" spans="1:10" ht="15.75" x14ac:dyDescent="0.25">
      <c r="B236" s="187"/>
      <c r="C236" s="188"/>
      <c r="D236" s="175"/>
      <c r="E236" s="175"/>
      <c r="F236" s="175"/>
      <c r="G236" s="515" t="s">
        <v>124</v>
      </c>
      <c r="H236" s="516"/>
      <c r="I236" s="516"/>
      <c r="J236" s="189">
        <f>J235</f>
        <v>130140620</v>
      </c>
    </row>
    <row r="237" spans="1:10" ht="15.75" x14ac:dyDescent="0.25">
      <c r="B237" s="190"/>
      <c r="C237" s="191"/>
      <c r="D237" s="192"/>
      <c r="E237" s="192"/>
      <c r="F237" s="193"/>
      <c r="G237" s="517" t="s">
        <v>125</v>
      </c>
      <c r="H237" s="516"/>
      <c r="I237" s="516"/>
      <c r="J237" s="194">
        <v>0</v>
      </c>
    </row>
    <row r="238" spans="1:10" x14ac:dyDescent="0.25">
      <c r="B238" s="518" t="s">
        <v>126</v>
      </c>
      <c r="C238" s="519"/>
      <c r="D238" s="519"/>
      <c r="E238" s="195"/>
      <c r="F238" s="195"/>
      <c r="G238" s="196"/>
      <c r="H238" s="196"/>
      <c r="I238" s="196"/>
      <c r="J238" s="197"/>
    </row>
    <row r="239" spans="1:10" x14ac:dyDescent="0.25">
      <c r="B239" s="198" t="s">
        <v>127</v>
      </c>
      <c r="C239" s="199" t="s">
        <v>57</v>
      </c>
      <c r="D239" s="520" t="s">
        <v>128</v>
      </c>
      <c r="E239" s="520"/>
      <c r="F239" s="200">
        <v>100000</v>
      </c>
      <c r="G239" s="199" t="s">
        <v>118</v>
      </c>
      <c r="H239" s="201">
        <v>0</v>
      </c>
      <c r="I239" s="202" t="s">
        <v>129</v>
      </c>
      <c r="J239" s="203">
        <v>0</v>
      </c>
    </row>
    <row r="240" spans="1:10" x14ac:dyDescent="0.25">
      <c r="B240" s="184"/>
      <c r="C240" s="204" t="s">
        <v>57</v>
      </c>
      <c r="D240" s="507" t="s">
        <v>128</v>
      </c>
      <c r="E240" s="507"/>
      <c r="F240" s="205">
        <v>50000</v>
      </c>
      <c r="G240" s="204" t="s">
        <v>118</v>
      </c>
      <c r="H240" s="201">
        <v>0</v>
      </c>
      <c r="I240" s="206" t="s">
        <v>129</v>
      </c>
      <c r="J240" s="203">
        <v>0</v>
      </c>
    </row>
    <row r="241" spans="2:10" x14ac:dyDescent="0.25">
      <c r="B241" s="184"/>
      <c r="C241" s="204" t="s">
        <v>57</v>
      </c>
      <c r="D241" s="507" t="s">
        <v>128</v>
      </c>
      <c r="E241" s="507"/>
      <c r="F241" s="205">
        <v>20000</v>
      </c>
      <c r="G241" s="204" t="s">
        <v>118</v>
      </c>
      <c r="H241" s="201">
        <v>0</v>
      </c>
      <c r="I241" s="206" t="s">
        <v>129</v>
      </c>
      <c r="J241" s="203">
        <f t="shared" ref="J241" si="14">F241*H241</f>
        <v>0</v>
      </c>
    </row>
    <row r="242" spans="2:10" x14ac:dyDescent="0.25">
      <c r="B242" s="184"/>
      <c r="C242" s="204" t="s">
        <v>57</v>
      </c>
      <c r="D242" s="507" t="s">
        <v>128</v>
      </c>
      <c r="E242" s="507"/>
      <c r="F242" s="205">
        <v>10000</v>
      </c>
      <c r="G242" s="204" t="s">
        <v>118</v>
      </c>
      <c r="H242" s="201">
        <v>0</v>
      </c>
      <c r="I242" s="206" t="s">
        <v>129</v>
      </c>
      <c r="J242" s="203">
        <v>0</v>
      </c>
    </row>
    <row r="243" spans="2:10" x14ac:dyDescent="0.25">
      <c r="B243" s="184"/>
      <c r="C243" s="204" t="s">
        <v>57</v>
      </c>
      <c r="D243" s="507" t="s">
        <v>128</v>
      </c>
      <c r="E243" s="507"/>
      <c r="F243" s="205">
        <v>5000</v>
      </c>
      <c r="G243" s="204" t="s">
        <v>118</v>
      </c>
      <c r="H243" s="201">
        <v>0</v>
      </c>
      <c r="I243" s="206" t="s">
        <v>129</v>
      </c>
      <c r="J243" s="203">
        <f t="shared" ref="J243:J244" si="15">F243*H243</f>
        <v>0</v>
      </c>
    </row>
    <row r="244" spans="2:10" x14ac:dyDescent="0.25">
      <c r="B244" s="184"/>
      <c r="C244" s="204" t="s">
        <v>57</v>
      </c>
      <c r="D244" s="507" t="s">
        <v>128</v>
      </c>
      <c r="E244" s="507"/>
      <c r="F244" s="205">
        <v>2000</v>
      </c>
      <c r="G244" s="204" t="s">
        <v>118</v>
      </c>
      <c r="H244" s="201">
        <v>0</v>
      </c>
      <c r="I244" s="206" t="s">
        <v>129</v>
      </c>
      <c r="J244" s="203">
        <f t="shared" si="15"/>
        <v>0</v>
      </c>
    </row>
    <row r="245" spans="2:10" x14ac:dyDescent="0.25">
      <c r="B245" s="184"/>
      <c r="C245" s="204" t="s">
        <v>57</v>
      </c>
      <c r="D245" s="507" t="s">
        <v>128</v>
      </c>
      <c r="E245" s="507"/>
      <c r="F245" s="205">
        <v>1000</v>
      </c>
      <c r="G245" s="204" t="s">
        <v>118</v>
      </c>
      <c r="H245" s="201">
        <v>0</v>
      </c>
      <c r="I245" s="206" t="s">
        <v>129</v>
      </c>
      <c r="J245" s="203">
        <v>0</v>
      </c>
    </row>
    <row r="246" spans="2:10" x14ac:dyDescent="0.25">
      <c r="B246" s="207"/>
      <c r="C246" s="160"/>
      <c r="D246" s="208"/>
      <c r="E246" s="208"/>
      <c r="F246" s="205"/>
      <c r="G246" s="204"/>
      <c r="H246" s="201"/>
      <c r="I246" s="206"/>
      <c r="J246" s="203"/>
    </row>
    <row r="247" spans="2:10" x14ac:dyDescent="0.25">
      <c r="B247" s="209" t="s">
        <v>130</v>
      </c>
      <c r="C247" s="210" t="s">
        <v>57</v>
      </c>
      <c r="D247" s="508" t="s">
        <v>131</v>
      </c>
      <c r="E247" s="508"/>
      <c r="F247" s="205">
        <v>500</v>
      </c>
      <c r="G247" s="204" t="s">
        <v>118</v>
      </c>
      <c r="H247" s="201">
        <v>0</v>
      </c>
      <c r="I247" s="211" t="s">
        <v>132</v>
      </c>
      <c r="J247" s="203">
        <f t="shared" ref="J247" si="16">F247*H247</f>
        <v>0</v>
      </c>
    </row>
    <row r="248" spans="2:10" x14ac:dyDescent="0.25">
      <c r="B248" s="207"/>
      <c r="C248" s="210" t="s">
        <v>57</v>
      </c>
      <c r="D248" s="508" t="s">
        <v>131</v>
      </c>
      <c r="E248" s="508"/>
      <c r="F248" s="205">
        <v>200</v>
      </c>
      <c r="G248" s="204" t="s">
        <v>118</v>
      </c>
      <c r="H248" s="201">
        <v>0</v>
      </c>
      <c r="I248" s="211" t="s">
        <v>132</v>
      </c>
      <c r="J248" s="203">
        <v>0</v>
      </c>
    </row>
    <row r="249" spans="2:10" x14ac:dyDescent="0.25">
      <c r="B249" s="207"/>
      <c r="C249" s="210" t="s">
        <v>57</v>
      </c>
      <c r="D249" s="508" t="s">
        <v>131</v>
      </c>
      <c r="E249" s="508"/>
      <c r="F249" s="205">
        <v>100</v>
      </c>
      <c r="G249" s="204" t="s">
        <v>118</v>
      </c>
      <c r="H249" s="201">
        <v>0</v>
      </c>
      <c r="I249" s="211" t="s">
        <v>132</v>
      </c>
      <c r="J249" s="203">
        <f t="shared" ref="J249" si="17">F249*H249</f>
        <v>0</v>
      </c>
    </row>
    <row r="250" spans="2:10" x14ac:dyDescent="0.25">
      <c r="B250" s="207"/>
      <c r="C250" s="210" t="s">
        <v>57</v>
      </c>
      <c r="D250" s="508" t="s">
        <v>131</v>
      </c>
      <c r="E250" s="508"/>
      <c r="F250" s="205">
        <v>50</v>
      </c>
      <c r="G250" s="204" t="s">
        <v>118</v>
      </c>
      <c r="H250" s="201">
        <v>0</v>
      </c>
      <c r="I250" s="211" t="s">
        <v>132</v>
      </c>
      <c r="J250" s="203">
        <v>0</v>
      </c>
    </row>
    <row r="251" spans="2:10" ht="15.75" x14ac:dyDescent="0.25">
      <c r="B251" s="207"/>
      <c r="C251" s="208"/>
      <c r="D251" s="208"/>
      <c r="E251" s="208"/>
      <c r="F251" s="212"/>
      <c r="G251" s="213"/>
      <c r="H251" s="212"/>
      <c r="I251" s="214" t="s">
        <v>48</v>
      </c>
      <c r="J251" s="203">
        <v>0</v>
      </c>
    </row>
    <row r="252" spans="2:10" x14ac:dyDescent="0.25">
      <c r="B252" s="207"/>
      <c r="C252" s="208"/>
      <c r="D252" s="208"/>
      <c r="E252" s="208"/>
      <c r="F252" s="212"/>
      <c r="G252" s="213"/>
      <c r="H252" s="212"/>
      <c r="I252" s="215"/>
      <c r="J252" s="203"/>
    </row>
    <row r="253" spans="2:10" x14ac:dyDescent="0.25">
      <c r="B253" s="216">
        <v>3</v>
      </c>
      <c r="C253" s="217" t="s">
        <v>57</v>
      </c>
      <c r="D253" s="507" t="s">
        <v>216</v>
      </c>
      <c r="E253" s="507"/>
      <c r="F253" s="507"/>
      <c r="G253" s="507"/>
      <c r="H253" s="507"/>
      <c r="I253" s="509"/>
      <c r="J253" s="218">
        <f>J236</f>
        <v>130140620</v>
      </c>
    </row>
    <row r="254" spans="2:10" x14ac:dyDescent="0.25">
      <c r="B254" s="184"/>
      <c r="C254" s="217" t="s">
        <v>57</v>
      </c>
      <c r="D254" s="170"/>
      <c r="E254" s="170"/>
      <c r="F254" s="170"/>
      <c r="G254" s="170"/>
      <c r="H254" s="170"/>
      <c r="I254" s="170"/>
      <c r="J254" s="219"/>
    </row>
    <row r="255" spans="2:10" ht="16.5" thickBot="1" x14ac:dyDescent="0.3">
      <c r="B255" s="184"/>
      <c r="C255" s="185"/>
      <c r="D255" s="170"/>
      <c r="E255" s="170"/>
      <c r="F255" s="170"/>
      <c r="G255" s="510" t="s">
        <v>133</v>
      </c>
      <c r="H255" s="510"/>
      <c r="I255" s="511"/>
      <c r="J255" s="220">
        <f>J253</f>
        <v>130140620</v>
      </c>
    </row>
    <row r="256" spans="2:10" ht="15.75" thickTop="1" x14ac:dyDescent="0.25">
      <c r="B256" s="187"/>
      <c r="C256" s="188"/>
      <c r="D256" s="188" t="s">
        <v>134</v>
      </c>
      <c r="E256" s="175"/>
      <c r="F256" s="175"/>
      <c r="G256" s="221"/>
      <c r="H256" s="221"/>
      <c r="I256" s="175"/>
      <c r="J256" s="321" t="s">
        <v>288</v>
      </c>
    </row>
    <row r="257" spans="2:10" ht="15.75" thickBot="1" x14ac:dyDescent="0.3">
      <c r="B257" s="223"/>
      <c r="C257" s="224"/>
      <c r="D257" s="225"/>
      <c r="E257" s="225"/>
      <c r="F257" s="225"/>
      <c r="G257" s="226"/>
      <c r="H257" s="226"/>
      <c r="I257" s="226"/>
      <c r="J257" s="227"/>
    </row>
    <row r="258" spans="2:10" x14ac:dyDescent="0.25">
      <c r="B258" s="228"/>
      <c r="C258" s="229"/>
      <c r="D258" s="230"/>
      <c r="E258" s="230"/>
      <c r="F258" s="230"/>
      <c r="G258" s="231"/>
      <c r="H258" s="231"/>
      <c r="I258" s="231"/>
      <c r="J258" s="232"/>
    </row>
    <row r="259" spans="2:10" x14ac:dyDescent="0.25">
      <c r="B259" s="497" t="s">
        <v>135</v>
      </c>
      <c r="C259" s="498"/>
      <c r="D259" s="498"/>
      <c r="E259" s="498"/>
      <c r="F259" s="498"/>
      <c r="G259" s="498"/>
      <c r="H259" s="498"/>
      <c r="I259" s="498"/>
      <c r="J259" s="499"/>
    </row>
    <row r="260" spans="2:10" x14ac:dyDescent="0.25">
      <c r="B260" s="500"/>
      <c r="C260" s="501"/>
      <c r="D260" s="501"/>
      <c r="E260" s="501"/>
      <c r="F260" s="501"/>
      <c r="G260" s="501"/>
      <c r="H260" s="501"/>
      <c r="I260" s="501"/>
      <c r="J260" s="502"/>
    </row>
    <row r="261" spans="2:10" ht="15.75" thickBot="1" x14ac:dyDescent="0.3">
      <c r="B261" s="233"/>
      <c r="C261" s="234"/>
      <c r="D261" s="234"/>
      <c r="E261" s="234"/>
      <c r="F261" s="234"/>
      <c r="G261" s="234"/>
      <c r="H261" s="234"/>
      <c r="I261" s="234"/>
      <c r="J261" s="235"/>
    </row>
    <row r="262" spans="2:10" x14ac:dyDescent="0.25">
      <c r="B262" s="236"/>
      <c r="C262" s="237"/>
      <c r="D262" s="496" t="s">
        <v>23</v>
      </c>
      <c r="E262" s="496"/>
      <c r="F262" s="496"/>
      <c r="G262" s="238"/>
      <c r="H262" s="238"/>
      <c r="I262" s="237"/>
      <c r="J262" s="239"/>
    </row>
    <row r="263" spans="2:10" x14ac:dyDescent="0.25">
      <c r="B263" s="236"/>
      <c r="C263" s="237"/>
      <c r="D263" s="496" t="s">
        <v>217</v>
      </c>
      <c r="E263" s="496"/>
      <c r="F263" s="496"/>
      <c r="G263" s="240"/>
      <c r="H263" s="503" t="s">
        <v>218</v>
      </c>
      <c r="I263" s="503"/>
      <c r="J263" s="504"/>
    </row>
    <row r="264" spans="2:10" x14ac:dyDescent="0.25">
      <c r="B264" s="236"/>
      <c r="C264" s="237"/>
      <c r="D264" s="140"/>
      <c r="E264" s="140"/>
      <c r="F264" s="140"/>
      <c r="G264" s="240"/>
      <c r="H264" s="140"/>
      <c r="I264" s="140"/>
      <c r="J264" s="241"/>
    </row>
    <row r="265" spans="2:10" x14ac:dyDescent="0.25">
      <c r="B265" s="236"/>
      <c r="C265" s="237"/>
      <c r="D265" s="140"/>
      <c r="E265" s="140"/>
      <c r="F265" s="140"/>
      <c r="G265" s="240"/>
      <c r="H265" s="140"/>
      <c r="I265" s="140"/>
      <c r="J265" s="241"/>
    </row>
    <row r="266" spans="2:10" x14ac:dyDescent="0.25">
      <c r="B266" s="236"/>
      <c r="C266" s="237"/>
      <c r="D266" s="238"/>
      <c r="E266" s="238"/>
      <c r="F266" s="238"/>
      <c r="G266" s="240"/>
      <c r="H266" s="240"/>
      <c r="I266" s="240"/>
      <c r="J266" s="239"/>
    </row>
    <row r="267" spans="2:10" x14ac:dyDescent="0.25">
      <c r="B267" s="236"/>
      <c r="C267" s="237"/>
      <c r="D267" s="471" t="s">
        <v>185</v>
      </c>
      <c r="E267" s="471"/>
      <c r="F267" s="471"/>
      <c r="G267" s="242"/>
      <c r="H267" s="471" t="s">
        <v>192</v>
      </c>
      <c r="I267" s="471"/>
      <c r="J267" s="505"/>
    </row>
    <row r="268" spans="2:10" x14ac:dyDescent="0.25">
      <c r="B268" s="236"/>
      <c r="C268" s="237"/>
      <c r="D268" s="482" t="s">
        <v>186</v>
      </c>
      <c r="E268" s="482"/>
      <c r="F268" s="482"/>
      <c r="G268" s="237"/>
      <c r="H268" s="482" t="s">
        <v>214</v>
      </c>
      <c r="I268" s="482"/>
      <c r="J268" s="506"/>
    </row>
    <row r="269" spans="2:10" x14ac:dyDescent="0.25">
      <c r="B269" s="236"/>
      <c r="C269" s="237"/>
      <c r="D269" s="240"/>
      <c r="E269" s="237"/>
      <c r="F269" s="237"/>
      <c r="G269" s="237"/>
      <c r="H269" s="237"/>
      <c r="I269" s="237"/>
      <c r="J269" s="239"/>
    </row>
    <row r="270" spans="2:10" ht="15.75" thickBot="1" x14ac:dyDescent="0.3">
      <c r="B270" s="50" t="s">
        <v>17</v>
      </c>
      <c r="C270" s="51"/>
      <c r="D270" s="51"/>
      <c r="E270" s="51"/>
      <c r="F270" s="51"/>
      <c r="G270" s="51"/>
      <c r="H270" s="51"/>
      <c r="I270" s="51"/>
      <c r="J270" s="52"/>
    </row>
    <row r="271" spans="2:10" x14ac:dyDescent="0.25">
      <c r="B271" s="153"/>
      <c r="C271" s="153"/>
      <c r="D271" s="153"/>
      <c r="E271" s="153"/>
      <c r="F271" s="153"/>
      <c r="G271" s="153"/>
      <c r="H271" s="153"/>
      <c r="I271" s="141"/>
      <c r="J271" s="141"/>
    </row>
    <row r="272" spans="2:10" x14ac:dyDescent="0.25">
      <c r="B272" s="141" t="s">
        <v>114</v>
      </c>
      <c r="C272" s="141"/>
      <c r="D272" s="141"/>
      <c r="E272" s="141"/>
      <c r="F272" s="141"/>
      <c r="G272" s="141"/>
      <c r="H272" s="141"/>
      <c r="I272" s="141"/>
      <c r="J272" s="141"/>
    </row>
    <row r="276" spans="1:10" ht="18" x14ac:dyDescent="0.25">
      <c r="A276" s="493" t="s">
        <v>82</v>
      </c>
      <c r="B276" s="493"/>
      <c r="C276" s="493"/>
      <c r="D276" s="493"/>
      <c r="E276" s="493"/>
      <c r="F276" s="493"/>
      <c r="G276" s="493"/>
      <c r="H276" s="493"/>
      <c r="I276" s="493"/>
      <c r="J276" s="493"/>
    </row>
    <row r="277" spans="1:10" ht="18" x14ac:dyDescent="0.25">
      <c r="A277" s="494" t="s">
        <v>201</v>
      </c>
      <c r="B277" s="494"/>
      <c r="C277" s="494"/>
      <c r="D277" s="494"/>
      <c r="E277" s="494"/>
      <c r="F277" s="494"/>
      <c r="G277" s="494"/>
      <c r="H277" s="494"/>
      <c r="I277" s="494"/>
      <c r="J277" s="494"/>
    </row>
    <row r="278" spans="1:10" ht="23.25" x14ac:dyDescent="0.25">
      <c r="A278" s="495" t="s">
        <v>202</v>
      </c>
      <c r="B278" s="495"/>
      <c r="C278" s="495"/>
      <c r="D278" s="495"/>
      <c r="E278" s="495"/>
      <c r="F278" s="495"/>
      <c r="G278" s="495"/>
      <c r="H278" s="495"/>
      <c r="I278" s="495"/>
      <c r="J278" s="495"/>
    </row>
    <row r="279" spans="1:10" x14ac:dyDescent="0.25">
      <c r="A279" s="496" t="s">
        <v>203</v>
      </c>
      <c r="B279" s="496"/>
      <c r="C279" s="496"/>
      <c r="D279" s="496"/>
      <c r="E279" s="496"/>
      <c r="F279" s="496"/>
      <c r="G279" s="496"/>
      <c r="H279" s="496"/>
      <c r="I279" s="496"/>
      <c r="J279" s="496"/>
    </row>
    <row r="280" spans="1:10" ht="15.75" thickBot="1" x14ac:dyDescent="0.3">
      <c r="A280" s="521" t="s">
        <v>204</v>
      </c>
      <c r="B280" s="521"/>
      <c r="C280" s="521"/>
      <c r="D280" s="521"/>
      <c r="E280" s="521"/>
      <c r="F280" s="521"/>
      <c r="G280" s="521"/>
      <c r="H280" s="521"/>
      <c r="I280" s="521"/>
      <c r="J280" s="521"/>
    </row>
    <row r="281" spans="1:10" ht="15.75" thickTop="1" x14ac:dyDescent="0.25"/>
    <row r="282" spans="1:10" ht="21.75" x14ac:dyDescent="0.25">
      <c r="B282" s="522" t="s">
        <v>116</v>
      </c>
      <c r="C282" s="522"/>
      <c r="D282" s="522"/>
      <c r="E282" s="522"/>
      <c r="F282" s="522"/>
      <c r="G282" s="522"/>
      <c r="H282" s="522"/>
      <c r="I282" s="522"/>
      <c r="J282" s="522"/>
    </row>
    <row r="283" spans="1:10" ht="16.5" thickBot="1" x14ac:dyDescent="0.3">
      <c r="B283" s="47"/>
      <c r="C283" s="47"/>
      <c r="D283" s="163"/>
      <c r="E283" s="163"/>
      <c r="F283" s="163"/>
      <c r="G283" s="164"/>
      <c r="H283" s="164"/>
      <c r="I283" s="164"/>
      <c r="J283" s="47"/>
    </row>
    <row r="284" spans="1:10" x14ac:dyDescent="0.25">
      <c r="B284" s="165" t="s">
        <v>117</v>
      </c>
      <c r="C284" s="166"/>
      <c r="D284" s="166"/>
      <c r="E284" s="166"/>
      <c r="F284" s="166"/>
      <c r="G284" s="167" t="s">
        <v>118</v>
      </c>
      <c r="H284" s="523">
        <v>45473</v>
      </c>
      <c r="I284" s="524"/>
      <c r="J284" s="168"/>
    </row>
    <row r="285" spans="1:10" x14ac:dyDescent="0.25">
      <c r="B285" s="169" t="s">
        <v>119</v>
      </c>
      <c r="C285" s="170"/>
      <c r="D285" s="170"/>
      <c r="E285" s="170"/>
      <c r="F285" s="171"/>
      <c r="G285" s="172" t="s">
        <v>118</v>
      </c>
      <c r="H285" s="185" t="s">
        <v>192</v>
      </c>
      <c r="I285" s="170"/>
      <c r="J285" s="173"/>
    </row>
    <row r="286" spans="1:10" x14ac:dyDescent="0.25">
      <c r="B286" s="174" t="s">
        <v>120</v>
      </c>
      <c r="C286" s="175"/>
      <c r="D286" s="175"/>
      <c r="E286" s="175"/>
      <c r="F286" s="176"/>
      <c r="G286" s="177" t="s">
        <v>118</v>
      </c>
      <c r="H286" s="525">
        <v>45443</v>
      </c>
      <c r="I286" s="526"/>
      <c r="J286" s="368"/>
    </row>
    <row r="287" spans="1:10" ht="15.75" x14ac:dyDescent="0.25">
      <c r="B287" s="179" t="s">
        <v>121</v>
      </c>
      <c r="C287" s="180"/>
      <c r="D287" s="180"/>
      <c r="E287" s="180"/>
      <c r="F287" s="181"/>
      <c r="G287" s="182" t="s">
        <v>118</v>
      </c>
      <c r="H287" s="527">
        <f>H284</f>
        <v>45473</v>
      </c>
      <c r="I287" s="527"/>
      <c r="J287" s="183">
        <f>BKU!G240</f>
        <v>130096859</v>
      </c>
    </row>
    <row r="288" spans="1:10" ht="15.75" x14ac:dyDescent="0.25">
      <c r="B288" s="169" t="s">
        <v>122</v>
      </c>
      <c r="C288" s="170"/>
      <c r="D288" s="170"/>
      <c r="E288" s="170"/>
      <c r="F288" s="171"/>
      <c r="G288" s="172" t="s">
        <v>118</v>
      </c>
      <c r="H288" s="512">
        <f>H284</f>
        <v>45473</v>
      </c>
      <c r="I288" s="513"/>
      <c r="J288" s="183">
        <f>BKU!H240</f>
        <v>13079200</v>
      </c>
    </row>
    <row r="289" spans="2:10" ht="15.75" x14ac:dyDescent="0.25">
      <c r="B289" s="184"/>
      <c r="C289" s="185"/>
      <c r="D289" s="170"/>
      <c r="E289" s="170"/>
      <c r="F289" s="170"/>
      <c r="G289" s="514" t="s">
        <v>123</v>
      </c>
      <c r="H289" s="507"/>
      <c r="I289" s="507"/>
      <c r="J289" s="186">
        <f>J287-J288</f>
        <v>117017659</v>
      </c>
    </row>
    <row r="290" spans="2:10" ht="15.75" x14ac:dyDescent="0.25">
      <c r="B290" s="187"/>
      <c r="C290" s="188"/>
      <c r="D290" s="175"/>
      <c r="E290" s="175"/>
      <c r="F290" s="175"/>
      <c r="G290" s="515" t="s">
        <v>124</v>
      </c>
      <c r="H290" s="516"/>
      <c r="I290" s="516"/>
      <c r="J290" s="189">
        <f>J289</f>
        <v>117017659</v>
      </c>
    </row>
    <row r="291" spans="2:10" ht="15.75" x14ac:dyDescent="0.25">
      <c r="B291" s="190"/>
      <c r="C291" s="191"/>
      <c r="D291" s="192"/>
      <c r="E291" s="192"/>
      <c r="F291" s="193"/>
      <c r="G291" s="517" t="s">
        <v>125</v>
      </c>
      <c r="H291" s="516"/>
      <c r="I291" s="516"/>
      <c r="J291" s="194">
        <v>0</v>
      </c>
    </row>
    <row r="292" spans="2:10" x14ac:dyDescent="0.25">
      <c r="B292" s="518" t="s">
        <v>126</v>
      </c>
      <c r="C292" s="519"/>
      <c r="D292" s="519"/>
      <c r="E292" s="195"/>
      <c r="F292" s="195"/>
      <c r="G292" s="196"/>
      <c r="H292" s="196"/>
      <c r="I292" s="196"/>
      <c r="J292" s="197"/>
    </row>
    <row r="293" spans="2:10" x14ac:dyDescent="0.25">
      <c r="B293" s="198" t="s">
        <v>127</v>
      </c>
      <c r="C293" s="199" t="s">
        <v>57</v>
      </c>
      <c r="D293" s="520" t="s">
        <v>128</v>
      </c>
      <c r="E293" s="520"/>
      <c r="F293" s="200">
        <v>100000</v>
      </c>
      <c r="G293" s="199" t="s">
        <v>118</v>
      </c>
      <c r="H293" s="201">
        <v>0</v>
      </c>
      <c r="I293" s="202" t="s">
        <v>129</v>
      </c>
      <c r="J293" s="203">
        <v>0</v>
      </c>
    </row>
    <row r="294" spans="2:10" x14ac:dyDescent="0.25">
      <c r="B294" s="184"/>
      <c r="C294" s="204" t="s">
        <v>57</v>
      </c>
      <c r="D294" s="507" t="s">
        <v>128</v>
      </c>
      <c r="E294" s="507"/>
      <c r="F294" s="205">
        <v>50000</v>
      </c>
      <c r="G294" s="204" t="s">
        <v>118</v>
      </c>
      <c r="H294" s="201">
        <v>0</v>
      </c>
      <c r="I294" s="206" t="s">
        <v>129</v>
      </c>
      <c r="J294" s="203">
        <v>0</v>
      </c>
    </row>
    <row r="295" spans="2:10" x14ac:dyDescent="0.25">
      <c r="B295" s="184"/>
      <c r="C295" s="204" t="s">
        <v>57</v>
      </c>
      <c r="D295" s="507" t="s">
        <v>128</v>
      </c>
      <c r="E295" s="507"/>
      <c r="F295" s="205">
        <v>20000</v>
      </c>
      <c r="G295" s="204" t="s">
        <v>118</v>
      </c>
      <c r="H295" s="201">
        <v>0</v>
      </c>
      <c r="I295" s="206" t="s">
        <v>129</v>
      </c>
      <c r="J295" s="203">
        <f t="shared" ref="J295" si="18">F295*H295</f>
        <v>0</v>
      </c>
    </row>
    <row r="296" spans="2:10" x14ac:dyDescent="0.25">
      <c r="B296" s="184"/>
      <c r="C296" s="204" t="s">
        <v>57</v>
      </c>
      <c r="D296" s="507" t="s">
        <v>128</v>
      </c>
      <c r="E296" s="507"/>
      <c r="F296" s="205">
        <v>10000</v>
      </c>
      <c r="G296" s="204" t="s">
        <v>118</v>
      </c>
      <c r="H296" s="201">
        <v>0</v>
      </c>
      <c r="I296" s="206" t="s">
        <v>129</v>
      </c>
      <c r="J296" s="203">
        <v>0</v>
      </c>
    </row>
    <row r="297" spans="2:10" x14ac:dyDescent="0.25">
      <c r="B297" s="184"/>
      <c r="C297" s="204" t="s">
        <v>57</v>
      </c>
      <c r="D297" s="507" t="s">
        <v>128</v>
      </c>
      <c r="E297" s="507"/>
      <c r="F297" s="205">
        <v>5000</v>
      </c>
      <c r="G297" s="204" t="s">
        <v>118</v>
      </c>
      <c r="H297" s="201">
        <v>0</v>
      </c>
      <c r="I297" s="206" t="s">
        <v>129</v>
      </c>
      <c r="J297" s="203">
        <f t="shared" ref="J297:J298" si="19">F297*H297</f>
        <v>0</v>
      </c>
    </row>
    <row r="298" spans="2:10" x14ac:dyDescent="0.25">
      <c r="B298" s="184"/>
      <c r="C298" s="204" t="s">
        <v>57</v>
      </c>
      <c r="D298" s="507" t="s">
        <v>128</v>
      </c>
      <c r="E298" s="507"/>
      <c r="F298" s="205">
        <v>2000</v>
      </c>
      <c r="G298" s="204" t="s">
        <v>118</v>
      </c>
      <c r="H298" s="201">
        <v>0</v>
      </c>
      <c r="I298" s="206" t="s">
        <v>129</v>
      </c>
      <c r="J298" s="203">
        <f t="shared" si="19"/>
        <v>0</v>
      </c>
    </row>
    <row r="299" spans="2:10" x14ac:dyDescent="0.25">
      <c r="B299" s="184"/>
      <c r="C299" s="204" t="s">
        <v>57</v>
      </c>
      <c r="D299" s="507" t="s">
        <v>128</v>
      </c>
      <c r="E299" s="507"/>
      <c r="F299" s="205">
        <v>1000</v>
      </c>
      <c r="G299" s="204" t="s">
        <v>118</v>
      </c>
      <c r="H299" s="201">
        <v>0</v>
      </c>
      <c r="I299" s="206" t="s">
        <v>129</v>
      </c>
      <c r="J299" s="203">
        <v>0</v>
      </c>
    </row>
    <row r="300" spans="2:10" x14ac:dyDescent="0.25">
      <c r="B300" s="207"/>
      <c r="C300" s="160"/>
      <c r="D300" s="208"/>
      <c r="E300" s="208"/>
      <c r="F300" s="205"/>
      <c r="G300" s="204"/>
      <c r="H300" s="201"/>
      <c r="I300" s="206"/>
      <c r="J300" s="203"/>
    </row>
    <row r="301" spans="2:10" x14ac:dyDescent="0.25">
      <c r="B301" s="209" t="s">
        <v>130</v>
      </c>
      <c r="C301" s="210" t="s">
        <v>57</v>
      </c>
      <c r="D301" s="508" t="s">
        <v>131</v>
      </c>
      <c r="E301" s="508"/>
      <c r="F301" s="205">
        <v>500</v>
      </c>
      <c r="G301" s="204" t="s">
        <v>118</v>
      </c>
      <c r="H301" s="201">
        <v>0</v>
      </c>
      <c r="I301" s="211" t="s">
        <v>132</v>
      </c>
      <c r="J301" s="203">
        <f t="shared" ref="J301" si="20">F301*H301</f>
        <v>0</v>
      </c>
    </row>
    <row r="302" spans="2:10" x14ac:dyDescent="0.25">
      <c r="B302" s="207"/>
      <c r="C302" s="210" t="s">
        <v>57</v>
      </c>
      <c r="D302" s="508" t="s">
        <v>131</v>
      </c>
      <c r="E302" s="508"/>
      <c r="F302" s="205">
        <v>200</v>
      </c>
      <c r="G302" s="204" t="s">
        <v>118</v>
      </c>
      <c r="H302" s="201">
        <v>0</v>
      </c>
      <c r="I302" s="211" t="s">
        <v>132</v>
      </c>
      <c r="J302" s="203">
        <v>0</v>
      </c>
    </row>
    <row r="303" spans="2:10" x14ac:dyDescent="0.25">
      <c r="B303" s="207"/>
      <c r="C303" s="210" t="s">
        <v>57</v>
      </c>
      <c r="D303" s="508" t="s">
        <v>131</v>
      </c>
      <c r="E303" s="508"/>
      <c r="F303" s="205">
        <v>100</v>
      </c>
      <c r="G303" s="204" t="s">
        <v>118</v>
      </c>
      <c r="H303" s="201">
        <v>0</v>
      </c>
      <c r="I303" s="211" t="s">
        <v>132</v>
      </c>
      <c r="J303" s="203">
        <f t="shared" ref="J303" si="21">F303*H303</f>
        <v>0</v>
      </c>
    </row>
    <row r="304" spans="2:10" x14ac:dyDescent="0.25">
      <c r="B304" s="207"/>
      <c r="C304" s="210" t="s">
        <v>57</v>
      </c>
      <c r="D304" s="508" t="s">
        <v>131</v>
      </c>
      <c r="E304" s="508"/>
      <c r="F304" s="205">
        <v>50</v>
      </c>
      <c r="G304" s="204" t="s">
        <v>118</v>
      </c>
      <c r="H304" s="201">
        <v>0</v>
      </c>
      <c r="I304" s="211" t="s">
        <v>132</v>
      </c>
      <c r="J304" s="203">
        <v>0</v>
      </c>
    </row>
    <row r="305" spans="2:10" ht="15.75" x14ac:dyDescent="0.25">
      <c r="B305" s="207"/>
      <c r="C305" s="208"/>
      <c r="D305" s="208"/>
      <c r="E305" s="208"/>
      <c r="F305" s="212"/>
      <c r="G305" s="213"/>
      <c r="H305" s="212"/>
      <c r="I305" s="214" t="s">
        <v>48</v>
      </c>
      <c r="J305" s="203">
        <v>0</v>
      </c>
    </row>
    <row r="306" spans="2:10" x14ac:dyDescent="0.25">
      <c r="B306" s="207"/>
      <c r="C306" s="208"/>
      <c r="D306" s="208"/>
      <c r="E306" s="208"/>
      <c r="F306" s="212"/>
      <c r="G306" s="213"/>
      <c r="H306" s="212"/>
      <c r="I306" s="215"/>
      <c r="J306" s="203"/>
    </row>
    <row r="307" spans="2:10" x14ac:dyDescent="0.25">
      <c r="B307" s="216">
        <v>3</v>
      </c>
      <c r="C307" s="217" t="s">
        <v>57</v>
      </c>
      <c r="D307" s="507" t="s">
        <v>216</v>
      </c>
      <c r="E307" s="507"/>
      <c r="F307" s="507"/>
      <c r="G307" s="507"/>
      <c r="H307" s="507"/>
      <c r="I307" s="509"/>
      <c r="J307" s="218">
        <f>J290</f>
        <v>117017659</v>
      </c>
    </row>
    <row r="308" spans="2:10" x14ac:dyDescent="0.25">
      <c r="B308" s="184"/>
      <c r="C308" s="217" t="s">
        <v>57</v>
      </c>
      <c r="D308" s="170"/>
      <c r="E308" s="170"/>
      <c r="F308" s="170"/>
      <c r="G308" s="170"/>
      <c r="H308" s="170"/>
      <c r="I308" s="170"/>
      <c r="J308" s="219"/>
    </row>
    <row r="309" spans="2:10" ht="16.5" thickBot="1" x14ac:dyDescent="0.3">
      <c r="B309" s="184"/>
      <c r="C309" s="185"/>
      <c r="D309" s="170"/>
      <c r="E309" s="170"/>
      <c r="F309" s="170"/>
      <c r="G309" s="510" t="s">
        <v>133</v>
      </c>
      <c r="H309" s="510"/>
      <c r="I309" s="511"/>
      <c r="J309" s="220">
        <f>J307</f>
        <v>117017659</v>
      </c>
    </row>
    <row r="310" spans="2:10" ht="15.75" thickTop="1" x14ac:dyDescent="0.25">
      <c r="B310" s="187"/>
      <c r="C310" s="188"/>
      <c r="D310" s="188" t="s">
        <v>134</v>
      </c>
      <c r="E310" s="175"/>
      <c r="F310" s="175"/>
      <c r="G310" s="221"/>
      <c r="H310" s="221"/>
      <c r="I310" s="175"/>
      <c r="J310" s="321" t="s">
        <v>288</v>
      </c>
    </row>
    <row r="311" spans="2:10" ht="15.75" thickBot="1" x14ac:dyDescent="0.3">
      <c r="B311" s="223"/>
      <c r="C311" s="224"/>
      <c r="D311" s="225"/>
      <c r="E311" s="225"/>
      <c r="F311" s="225"/>
      <c r="G311" s="226"/>
      <c r="H311" s="226"/>
      <c r="I311" s="226"/>
      <c r="J311" s="227"/>
    </row>
    <row r="312" spans="2:10" x14ac:dyDescent="0.25">
      <c r="B312" s="228"/>
      <c r="C312" s="229"/>
      <c r="D312" s="230"/>
      <c r="E312" s="230"/>
      <c r="F312" s="230"/>
      <c r="G312" s="231"/>
      <c r="H312" s="231"/>
      <c r="I312" s="231"/>
      <c r="J312" s="232"/>
    </row>
    <row r="313" spans="2:10" x14ac:dyDescent="0.25">
      <c r="B313" s="497" t="s">
        <v>135</v>
      </c>
      <c r="C313" s="498"/>
      <c r="D313" s="498"/>
      <c r="E313" s="498"/>
      <c r="F313" s="498"/>
      <c r="G313" s="498"/>
      <c r="H313" s="498"/>
      <c r="I313" s="498"/>
      <c r="J313" s="499"/>
    </row>
    <row r="314" spans="2:10" x14ac:dyDescent="0.25">
      <c r="B314" s="500"/>
      <c r="C314" s="501"/>
      <c r="D314" s="501"/>
      <c r="E314" s="501"/>
      <c r="F314" s="501"/>
      <c r="G314" s="501"/>
      <c r="H314" s="501"/>
      <c r="I314" s="501"/>
      <c r="J314" s="502"/>
    </row>
    <row r="315" spans="2:10" ht="15.75" thickBot="1" x14ac:dyDescent="0.3">
      <c r="B315" s="233"/>
      <c r="C315" s="234"/>
      <c r="D315" s="234"/>
      <c r="E315" s="234"/>
      <c r="F315" s="234"/>
      <c r="G315" s="234"/>
      <c r="H315" s="234"/>
      <c r="I315" s="234"/>
      <c r="J315" s="235"/>
    </row>
    <row r="316" spans="2:10" x14ac:dyDescent="0.25">
      <c r="B316" s="236"/>
      <c r="C316" s="237"/>
      <c r="D316" s="496" t="s">
        <v>23</v>
      </c>
      <c r="E316" s="496"/>
      <c r="F316" s="496"/>
      <c r="G316" s="238"/>
      <c r="H316" s="238"/>
      <c r="I316" s="237"/>
      <c r="J316" s="239"/>
    </row>
    <row r="317" spans="2:10" x14ac:dyDescent="0.25">
      <c r="B317" s="236"/>
      <c r="C317" s="237"/>
      <c r="D317" s="496" t="s">
        <v>217</v>
      </c>
      <c r="E317" s="496"/>
      <c r="F317" s="496"/>
      <c r="G317" s="240"/>
      <c r="H317" s="503" t="s">
        <v>218</v>
      </c>
      <c r="I317" s="503"/>
      <c r="J317" s="504"/>
    </row>
    <row r="318" spans="2:10" x14ac:dyDescent="0.25">
      <c r="B318" s="236"/>
      <c r="C318" s="237"/>
      <c r="D318" s="140"/>
      <c r="E318" s="140"/>
      <c r="F318" s="140"/>
      <c r="G318" s="240"/>
      <c r="H318" s="140"/>
      <c r="I318" s="140"/>
      <c r="J318" s="241"/>
    </row>
    <row r="319" spans="2:10" x14ac:dyDescent="0.25">
      <c r="B319" s="236"/>
      <c r="C319" s="237"/>
      <c r="D319" s="140"/>
      <c r="E319" s="140"/>
      <c r="F319" s="140"/>
      <c r="G319" s="240"/>
      <c r="H319" s="140"/>
      <c r="I319" s="140"/>
      <c r="J319" s="241"/>
    </row>
    <row r="320" spans="2:10" x14ac:dyDescent="0.25">
      <c r="B320" s="236"/>
      <c r="C320" s="237"/>
      <c r="D320" s="238"/>
      <c r="E320" s="238"/>
      <c r="F320" s="238"/>
      <c r="G320" s="240"/>
      <c r="H320" s="240"/>
      <c r="I320" s="240"/>
      <c r="J320" s="239"/>
    </row>
    <row r="321" spans="1:10" x14ac:dyDescent="0.25">
      <c r="B321" s="236"/>
      <c r="C321" s="237"/>
      <c r="D321" s="471" t="s">
        <v>185</v>
      </c>
      <c r="E321" s="471"/>
      <c r="F321" s="471"/>
      <c r="G321" s="242"/>
      <c r="H321" s="471" t="s">
        <v>192</v>
      </c>
      <c r="I321" s="471"/>
      <c r="J321" s="505"/>
    </row>
    <row r="322" spans="1:10" x14ac:dyDescent="0.25">
      <c r="B322" s="236"/>
      <c r="C322" s="237"/>
      <c r="D322" s="482" t="s">
        <v>186</v>
      </c>
      <c r="E322" s="482"/>
      <c r="F322" s="482"/>
      <c r="G322" s="237"/>
      <c r="H322" s="482" t="s">
        <v>214</v>
      </c>
      <c r="I322" s="482"/>
      <c r="J322" s="506"/>
    </row>
    <row r="323" spans="1:10" x14ac:dyDescent="0.25">
      <c r="B323" s="236"/>
      <c r="C323" s="237"/>
      <c r="D323" s="240"/>
      <c r="E323" s="237"/>
      <c r="F323" s="237"/>
      <c r="G323" s="237"/>
      <c r="H323" s="237"/>
      <c r="I323" s="237"/>
      <c r="J323" s="239"/>
    </row>
    <row r="324" spans="1:10" ht="15.75" thickBot="1" x14ac:dyDescent="0.3">
      <c r="B324" s="50" t="s">
        <v>17</v>
      </c>
      <c r="C324" s="51"/>
      <c r="D324" s="51"/>
      <c r="E324" s="51"/>
      <c r="F324" s="51"/>
      <c r="G324" s="51"/>
      <c r="H324" s="51"/>
      <c r="I324" s="51"/>
      <c r="J324" s="52"/>
    </row>
    <row r="325" spans="1:10" x14ac:dyDescent="0.25">
      <c r="B325" s="153"/>
      <c r="C325" s="153"/>
      <c r="D325" s="153"/>
      <c r="E325" s="153"/>
      <c r="F325" s="153"/>
      <c r="G325" s="153"/>
      <c r="H325" s="153"/>
      <c r="I325" s="141"/>
      <c r="J325" s="141"/>
    </row>
    <row r="326" spans="1:10" x14ac:dyDescent="0.25">
      <c r="B326" s="141" t="s">
        <v>114</v>
      </c>
      <c r="C326" s="141"/>
      <c r="D326" s="141"/>
      <c r="E326" s="141"/>
      <c r="F326" s="141"/>
      <c r="G326" s="141"/>
      <c r="H326" s="141"/>
      <c r="I326" s="141"/>
      <c r="J326" s="141"/>
    </row>
    <row r="331" spans="1:10" ht="18" x14ac:dyDescent="0.25">
      <c r="A331" s="493" t="s">
        <v>82</v>
      </c>
      <c r="B331" s="493"/>
      <c r="C331" s="493"/>
      <c r="D331" s="493"/>
      <c r="E331" s="493"/>
      <c r="F331" s="493"/>
      <c r="G331" s="493"/>
      <c r="H331" s="493"/>
      <c r="I331" s="493"/>
      <c r="J331" s="493"/>
    </row>
    <row r="332" spans="1:10" ht="18" x14ac:dyDescent="0.25">
      <c r="A332" s="494" t="s">
        <v>201</v>
      </c>
      <c r="B332" s="494"/>
      <c r="C332" s="494"/>
      <c r="D332" s="494"/>
      <c r="E332" s="494"/>
      <c r="F332" s="494"/>
      <c r="G332" s="494"/>
      <c r="H332" s="494"/>
      <c r="I332" s="494"/>
      <c r="J332" s="494"/>
    </row>
    <row r="333" spans="1:10" ht="23.25" x14ac:dyDescent="0.25">
      <c r="A333" s="495" t="s">
        <v>202</v>
      </c>
      <c r="B333" s="495"/>
      <c r="C333" s="495"/>
      <c r="D333" s="495"/>
      <c r="E333" s="495"/>
      <c r="F333" s="495"/>
      <c r="G333" s="495"/>
      <c r="H333" s="495"/>
      <c r="I333" s="495"/>
      <c r="J333" s="495"/>
    </row>
    <row r="334" spans="1:10" x14ac:dyDescent="0.25">
      <c r="A334" s="496" t="s">
        <v>203</v>
      </c>
      <c r="B334" s="496"/>
      <c r="C334" s="496"/>
      <c r="D334" s="496"/>
      <c r="E334" s="496"/>
      <c r="F334" s="496"/>
      <c r="G334" s="496"/>
      <c r="H334" s="496"/>
      <c r="I334" s="496"/>
      <c r="J334" s="496"/>
    </row>
    <row r="335" spans="1:10" ht="15.75" thickBot="1" x14ac:dyDescent="0.3">
      <c r="A335" s="521" t="s">
        <v>204</v>
      </c>
      <c r="B335" s="521"/>
      <c r="C335" s="521"/>
      <c r="D335" s="521"/>
      <c r="E335" s="521"/>
      <c r="F335" s="521"/>
      <c r="G335" s="521"/>
      <c r="H335" s="521"/>
      <c r="I335" s="521"/>
      <c r="J335" s="521"/>
    </row>
    <row r="336" spans="1:10" ht="15.75" thickTop="1" x14ac:dyDescent="0.25"/>
    <row r="337" spans="2:10" ht="21.75" x14ac:dyDescent="0.25">
      <c r="B337" s="522" t="s">
        <v>116</v>
      </c>
      <c r="C337" s="522"/>
      <c r="D337" s="522"/>
      <c r="E337" s="522"/>
      <c r="F337" s="522"/>
      <c r="G337" s="522"/>
      <c r="H337" s="522"/>
      <c r="I337" s="522"/>
      <c r="J337" s="522"/>
    </row>
    <row r="338" spans="2:10" ht="16.5" thickBot="1" x14ac:dyDescent="0.3">
      <c r="B338" s="47"/>
      <c r="C338" s="47"/>
      <c r="D338" s="163"/>
      <c r="E338" s="163"/>
      <c r="F338" s="163"/>
      <c r="G338" s="164"/>
      <c r="H338" s="164"/>
      <c r="I338" s="164"/>
      <c r="J338" s="47"/>
    </row>
    <row r="339" spans="2:10" x14ac:dyDescent="0.25">
      <c r="B339" s="165" t="s">
        <v>117</v>
      </c>
      <c r="C339" s="166"/>
      <c r="D339" s="166"/>
      <c r="E339" s="166"/>
      <c r="F339" s="166"/>
      <c r="G339" s="167" t="s">
        <v>118</v>
      </c>
      <c r="H339" s="523">
        <v>45504</v>
      </c>
      <c r="I339" s="524"/>
      <c r="J339" s="168"/>
    </row>
    <row r="340" spans="2:10" x14ac:dyDescent="0.25">
      <c r="B340" s="169" t="s">
        <v>119</v>
      </c>
      <c r="C340" s="170"/>
      <c r="D340" s="170"/>
      <c r="E340" s="170"/>
      <c r="F340" s="171"/>
      <c r="G340" s="172" t="s">
        <v>118</v>
      </c>
      <c r="H340" s="185" t="s">
        <v>192</v>
      </c>
      <c r="I340" s="170"/>
      <c r="J340" s="173"/>
    </row>
    <row r="341" spans="2:10" x14ac:dyDescent="0.25">
      <c r="B341" s="174" t="s">
        <v>120</v>
      </c>
      <c r="C341" s="175"/>
      <c r="D341" s="175"/>
      <c r="E341" s="175"/>
      <c r="F341" s="176"/>
      <c r="G341" s="177" t="s">
        <v>118</v>
      </c>
      <c r="H341" s="525">
        <v>45473</v>
      </c>
      <c r="I341" s="526"/>
      <c r="J341" s="368"/>
    </row>
    <row r="342" spans="2:10" ht="15.75" x14ac:dyDescent="0.25">
      <c r="B342" s="179" t="s">
        <v>121</v>
      </c>
      <c r="C342" s="180"/>
      <c r="D342" s="180"/>
      <c r="E342" s="180"/>
      <c r="F342" s="181"/>
      <c r="G342" s="182" t="s">
        <v>118</v>
      </c>
      <c r="H342" s="527">
        <f>H339</f>
        <v>45504</v>
      </c>
      <c r="I342" s="527"/>
      <c r="J342" s="183">
        <f>BKU!G283</f>
        <v>116989534</v>
      </c>
    </row>
    <row r="343" spans="2:10" ht="15.75" x14ac:dyDescent="0.25">
      <c r="B343" s="169" t="s">
        <v>122</v>
      </c>
      <c r="C343" s="170"/>
      <c r="D343" s="170"/>
      <c r="E343" s="170"/>
      <c r="F343" s="171"/>
      <c r="G343" s="172" t="s">
        <v>118</v>
      </c>
      <c r="H343" s="512">
        <f>H339</f>
        <v>45504</v>
      </c>
      <c r="I343" s="513"/>
      <c r="J343" s="183">
        <f>BKU!H283</f>
        <v>48642969</v>
      </c>
    </row>
    <row r="344" spans="2:10" ht="15.75" x14ac:dyDescent="0.25">
      <c r="B344" s="184"/>
      <c r="C344" s="185"/>
      <c r="D344" s="170"/>
      <c r="E344" s="170"/>
      <c r="F344" s="170"/>
      <c r="G344" s="514" t="s">
        <v>123</v>
      </c>
      <c r="H344" s="507"/>
      <c r="I344" s="507"/>
      <c r="J344" s="186">
        <f>J342-J343</f>
        <v>68346565</v>
      </c>
    </row>
    <row r="345" spans="2:10" ht="15.75" x14ac:dyDescent="0.25">
      <c r="B345" s="187"/>
      <c r="C345" s="188"/>
      <c r="D345" s="175"/>
      <c r="E345" s="175"/>
      <c r="F345" s="175"/>
      <c r="G345" s="515" t="s">
        <v>124</v>
      </c>
      <c r="H345" s="516"/>
      <c r="I345" s="516"/>
      <c r="J345" s="189">
        <f>J344</f>
        <v>68346565</v>
      </c>
    </row>
    <row r="346" spans="2:10" ht="15.75" x14ac:dyDescent="0.25">
      <c r="B346" s="190"/>
      <c r="C346" s="191"/>
      <c r="D346" s="192"/>
      <c r="E346" s="192"/>
      <c r="F346" s="193"/>
      <c r="G346" s="517" t="s">
        <v>125</v>
      </c>
      <c r="H346" s="516"/>
      <c r="I346" s="516"/>
      <c r="J346" s="194">
        <v>0</v>
      </c>
    </row>
    <row r="347" spans="2:10" x14ac:dyDescent="0.25">
      <c r="B347" s="518" t="s">
        <v>126</v>
      </c>
      <c r="C347" s="519"/>
      <c r="D347" s="519"/>
      <c r="E347" s="195"/>
      <c r="F347" s="195"/>
      <c r="G347" s="196"/>
      <c r="H347" s="196"/>
      <c r="I347" s="196"/>
      <c r="J347" s="197"/>
    </row>
    <row r="348" spans="2:10" x14ac:dyDescent="0.25">
      <c r="B348" s="198" t="s">
        <v>127</v>
      </c>
      <c r="C348" s="199" t="s">
        <v>57</v>
      </c>
      <c r="D348" s="520" t="s">
        <v>128</v>
      </c>
      <c r="E348" s="520"/>
      <c r="F348" s="200">
        <v>100000</v>
      </c>
      <c r="G348" s="199" t="s">
        <v>118</v>
      </c>
      <c r="H348" s="201">
        <v>0</v>
      </c>
      <c r="I348" s="202" t="s">
        <v>129</v>
      </c>
      <c r="J348" s="203">
        <v>0</v>
      </c>
    </row>
    <row r="349" spans="2:10" x14ac:dyDescent="0.25">
      <c r="B349" s="184"/>
      <c r="C349" s="204" t="s">
        <v>57</v>
      </c>
      <c r="D349" s="507" t="s">
        <v>128</v>
      </c>
      <c r="E349" s="507"/>
      <c r="F349" s="205">
        <v>50000</v>
      </c>
      <c r="G349" s="204" t="s">
        <v>118</v>
      </c>
      <c r="H349" s="201">
        <v>0</v>
      </c>
      <c r="I349" s="206" t="s">
        <v>129</v>
      </c>
      <c r="J349" s="203">
        <v>0</v>
      </c>
    </row>
    <row r="350" spans="2:10" x14ac:dyDescent="0.25">
      <c r="B350" s="184"/>
      <c r="C350" s="204" t="s">
        <v>57</v>
      </c>
      <c r="D350" s="507" t="s">
        <v>128</v>
      </c>
      <c r="E350" s="507"/>
      <c r="F350" s="205">
        <v>20000</v>
      </c>
      <c r="G350" s="204" t="s">
        <v>118</v>
      </c>
      <c r="H350" s="201">
        <v>0</v>
      </c>
      <c r="I350" s="206" t="s">
        <v>129</v>
      </c>
      <c r="J350" s="203">
        <f t="shared" ref="J350" si="22">F350*H350</f>
        <v>0</v>
      </c>
    </row>
    <row r="351" spans="2:10" x14ac:dyDescent="0.25">
      <c r="B351" s="184"/>
      <c r="C351" s="204" t="s">
        <v>57</v>
      </c>
      <c r="D351" s="507" t="s">
        <v>128</v>
      </c>
      <c r="E351" s="507"/>
      <c r="F351" s="205">
        <v>10000</v>
      </c>
      <c r="G351" s="204" t="s">
        <v>118</v>
      </c>
      <c r="H351" s="201">
        <v>0</v>
      </c>
      <c r="I351" s="206" t="s">
        <v>129</v>
      </c>
      <c r="J351" s="203">
        <v>0</v>
      </c>
    </row>
    <row r="352" spans="2:10" x14ac:dyDescent="0.25">
      <c r="B352" s="184"/>
      <c r="C352" s="204" t="s">
        <v>57</v>
      </c>
      <c r="D352" s="507" t="s">
        <v>128</v>
      </c>
      <c r="E352" s="507"/>
      <c r="F352" s="205">
        <v>5000</v>
      </c>
      <c r="G352" s="204" t="s">
        <v>118</v>
      </c>
      <c r="H352" s="201">
        <v>0</v>
      </c>
      <c r="I352" s="206" t="s">
        <v>129</v>
      </c>
      <c r="J352" s="203">
        <f t="shared" ref="J352:J353" si="23">F352*H352</f>
        <v>0</v>
      </c>
    </row>
    <row r="353" spans="2:10" x14ac:dyDescent="0.25">
      <c r="B353" s="184"/>
      <c r="C353" s="204" t="s">
        <v>57</v>
      </c>
      <c r="D353" s="507" t="s">
        <v>128</v>
      </c>
      <c r="E353" s="507"/>
      <c r="F353" s="205">
        <v>2000</v>
      </c>
      <c r="G353" s="204" t="s">
        <v>118</v>
      </c>
      <c r="H353" s="201">
        <v>0</v>
      </c>
      <c r="I353" s="206" t="s">
        <v>129</v>
      </c>
      <c r="J353" s="203">
        <f t="shared" si="23"/>
        <v>0</v>
      </c>
    </row>
    <row r="354" spans="2:10" x14ac:dyDescent="0.25">
      <c r="B354" s="184"/>
      <c r="C354" s="204" t="s">
        <v>57</v>
      </c>
      <c r="D354" s="507" t="s">
        <v>128</v>
      </c>
      <c r="E354" s="507"/>
      <c r="F354" s="205">
        <v>1000</v>
      </c>
      <c r="G354" s="204" t="s">
        <v>118</v>
      </c>
      <c r="H354" s="201">
        <v>0</v>
      </c>
      <c r="I354" s="206" t="s">
        <v>129</v>
      </c>
      <c r="J354" s="203">
        <v>0</v>
      </c>
    </row>
    <row r="355" spans="2:10" x14ac:dyDescent="0.25">
      <c r="B355" s="207"/>
      <c r="C355" s="160"/>
      <c r="D355" s="208"/>
      <c r="E355" s="208"/>
      <c r="F355" s="205"/>
      <c r="G355" s="204"/>
      <c r="H355" s="201"/>
      <c r="I355" s="206"/>
      <c r="J355" s="203"/>
    </row>
    <row r="356" spans="2:10" x14ac:dyDescent="0.25">
      <c r="B356" s="209" t="s">
        <v>130</v>
      </c>
      <c r="C356" s="210" t="s">
        <v>57</v>
      </c>
      <c r="D356" s="508" t="s">
        <v>131</v>
      </c>
      <c r="E356" s="508"/>
      <c r="F356" s="205">
        <v>500</v>
      </c>
      <c r="G356" s="204" t="s">
        <v>118</v>
      </c>
      <c r="H356" s="201">
        <v>0</v>
      </c>
      <c r="I356" s="211" t="s">
        <v>132</v>
      </c>
      <c r="J356" s="203">
        <f t="shared" ref="J356" si="24">F356*H356</f>
        <v>0</v>
      </c>
    </row>
    <row r="357" spans="2:10" x14ac:dyDescent="0.25">
      <c r="B357" s="207"/>
      <c r="C357" s="210" t="s">
        <v>57</v>
      </c>
      <c r="D357" s="508" t="s">
        <v>131</v>
      </c>
      <c r="E357" s="508"/>
      <c r="F357" s="205">
        <v>200</v>
      </c>
      <c r="G357" s="204" t="s">
        <v>118</v>
      </c>
      <c r="H357" s="201">
        <v>0</v>
      </c>
      <c r="I357" s="211" t="s">
        <v>132</v>
      </c>
      <c r="J357" s="203">
        <v>0</v>
      </c>
    </row>
    <row r="358" spans="2:10" x14ac:dyDescent="0.25">
      <c r="B358" s="207"/>
      <c r="C358" s="210" t="s">
        <v>57</v>
      </c>
      <c r="D358" s="508" t="s">
        <v>131</v>
      </c>
      <c r="E358" s="508"/>
      <c r="F358" s="205">
        <v>100</v>
      </c>
      <c r="G358" s="204" t="s">
        <v>118</v>
      </c>
      <c r="H358" s="201">
        <v>0</v>
      </c>
      <c r="I358" s="211" t="s">
        <v>132</v>
      </c>
      <c r="J358" s="203">
        <f t="shared" ref="J358" si="25">F358*H358</f>
        <v>0</v>
      </c>
    </row>
    <row r="359" spans="2:10" x14ac:dyDescent="0.25">
      <c r="B359" s="207"/>
      <c r="C359" s="210" t="s">
        <v>57</v>
      </c>
      <c r="D359" s="508" t="s">
        <v>131</v>
      </c>
      <c r="E359" s="508"/>
      <c r="F359" s="205">
        <v>50</v>
      </c>
      <c r="G359" s="204" t="s">
        <v>118</v>
      </c>
      <c r="H359" s="201">
        <v>0</v>
      </c>
      <c r="I359" s="211" t="s">
        <v>132</v>
      </c>
      <c r="J359" s="203">
        <v>0</v>
      </c>
    </row>
    <row r="360" spans="2:10" ht="15.75" x14ac:dyDescent="0.25">
      <c r="B360" s="207"/>
      <c r="C360" s="208"/>
      <c r="D360" s="208"/>
      <c r="E360" s="208"/>
      <c r="F360" s="212"/>
      <c r="G360" s="213"/>
      <c r="H360" s="212"/>
      <c r="I360" s="214" t="s">
        <v>48</v>
      </c>
      <c r="J360" s="203">
        <v>0</v>
      </c>
    </row>
    <row r="361" spans="2:10" x14ac:dyDescent="0.25">
      <c r="B361" s="207"/>
      <c r="C361" s="208"/>
      <c r="D361" s="208"/>
      <c r="E361" s="208"/>
      <c r="F361" s="212"/>
      <c r="G361" s="213"/>
      <c r="H361" s="212"/>
      <c r="I361" s="215"/>
      <c r="J361" s="203"/>
    </row>
    <row r="362" spans="2:10" x14ac:dyDescent="0.25">
      <c r="B362" s="216">
        <v>3</v>
      </c>
      <c r="C362" s="217" t="s">
        <v>57</v>
      </c>
      <c r="D362" s="507" t="s">
        <v>216</v>
      </c>
      <c r="E362" s="507"/>
      <c r="F362" s="507"/>
      <c r="G362" s="507"/>
      <c r="H362" s="507"/>
      <c r="I362" s="509"/>
      <c r="J362" s="218">
        <f>J345</f>
        <v>68346565</v>
      </c>
    </row>
    <row r="363" spans="2:10" x14ac:dyDescent="0.25">
      <c r="B363" s="184"/>
      <c r="C363" s="217" t="s">
        <v>57</v>
      </c>
      <c r="D363" s="170"/>
      <c r="E363" s="170"/>
      <c r="F363" s="170"/>
      <c r="G363" s="170"/>
      <c r="H363" s="170"/>
      <c r="I363" s="170"/>
      <c r="J363" s="219"/>
    </row>
    <row r="364" spans="2:10" ht="16.5" thickBot="1" x14ac:dyDescent="0.3">
      <c r="B364" s="184"/>
      <c r="C364" s="185"/>
      <c r="D364" s="170"/>
      <c r="E364" s="170"/>
      <c r="F364" s="170"/>
      <c r="G364" s="510" t="s">
        <v>133</v>
      </c>
      <c r="H364" s="510"/>
      <c r="I364" s="511"/>
      <c r="J364" s="220">
        <f>J362</f>
        <v>68346565</v>
      </c>
    </row>
    <row r="365" spans="2:10" ht="15.75" thickTop="1" x14ac:dyDescent="0.25">
      <c r="B365" s="187"/>
      <c r="C365" s="188"/>
      <c r="D365" s="188" t="s">
        <v>134</v>
      </c>
      <c r="E365" s="175"/>
      <c r="F365" s="175"/>
      <c r="G365" s="221"/>
      <c r="H365" s="221"/>
      <c r="I365" s="175"/>
      <c r="J365" s="321" t="s">
        <v>288</v>
      </c>
    </row>
    <row r="366" spans="2:10" ht="15.75" thickBot="1" x14ac:dyDescent="0.3">
      <c r="B366" s="223"/>
      <c r="C366" s="224"/>
      <c r="D366" s="225"/>
      <c r="E366" s="225"/>
      <c r="F366" s="225"/>
      <c r="G366" s="226"/>
      <c r="H366" s="226"/>
      <c r="I366" s="226"/>
      <c r="J366" s="227"/>
    </row>
    <row r="367" spans="2:10" x14ac:dyDescent="0.25">
      <c r="B367" s="228"/>
      <c r="C367" s="229"/>
      <c r="D367" s="230"/>
      <c r="E367" s="230"/>
      <c r="F367" s="230"/>
      <c r="G367" s="231"/>
      <c r="H367" s="231"/>
      <c r="I367" s="231"/>
      <c r="J367" s="232"/>
    </row>
    <row r="368" spans="2:10" x14ac:dyDescent="0.25">
      <c r="B368" s="497" t="s">
        <v>135</v>
      </c>
      <c r="C368" s="498"/>
      <c r="D368" s="498"/>
      <c r="E368" s="498"/>
      <c r="F368" s="498"/>
      <c r="G368" s="498"/>
      <c r="H368" s="498"/>
      <c r="I368" s="498"/>
      <c r="J368" s="499"/>
    </row>
    <row r="369" spans="2:10" x14ac:dyDescent="0.25">
      <c r="B369" s="500"/>
      <c r="C369" s="501"/>
      <c r="D369" s="501"/>
      <c r="E369" s="501"/>
      <c r="F369" s="501"/>
      <c r="G369" s="501"/>
      <c r="H369" s="501"/>
      <c r="I369" s="501"/>
      <c r="J369" s="502"/>
    </row>
    <row r="370" spans="2:10" ht="15.75" thickBot="1" x14ac:dyDescent="0.3">
      <c r="B370" s="233"/>
      <c r="C370" s="234"/>
      <c r="D370" s="234"/>
      <c r="E370" s="234"/>
      <c r="F370" s="234"/>
      <c r="G370" s="234"/>
      <c r="H370" s="234"/>
      <c r="I370" s="234"/>
      <c r="J370" s="235"/>
    </row>
    <row r="371" spans="2:10" x14ac:dyDescent="0.25">
      <c r="B371" s="236"/>
      <c r="C371" s="237"/>
      <c r="D371" s="496" t="s">
        <v>23</v>
      </c>
      <c r="E371" s="496"/>
      <c r="F371" s="496"/>
      <c r="G371" s="238"/>
      <c r="H371" s="238"/>
      <c r="I371" s="237"/>
      <c r="J371" s="239"/>
    </row>
    <row r="372" spans="2:10" x14ac:dyDescent="0.25">
      <c r="B372" s="236"/>
      <c r="C372" s="237"/>
      <c r="D372" s="496" t="s">
        <v>217</v>
      </c>
      <c r="E372" s="496"/>
      <c r="F372" s="496"/>
      <c r="G372" s="240"/>
      <c r="H372" s="503" t="s">
        <v>218</v>
      </c>
      <c r="I372" s="503"/>
      <c r="J372" s="504"/>
    </row>
    <row r="373" spans="2:10" x14ac:dyDescent="0.25">
      <c r="B373" s="236"/>
      <c r="C373" s="237"/>
      <c r="D373" s="140"/>
      <c r="E373" s="140"/>
      <c r="F373" s="140"/>
      <c r="G373" s="240"/>
      <c r="H373" s="140"/>
      <c r="I373" s="140"/>
      <c r="J373" s="241"/>
    </row>
    <row r="374" spans="2:10" x14ac:dyDescent="0.25">
      <c r="B374" s="236"/>
      <c r="C374" s="237"/>
      <c r="D374" s="140"/>
      <c r="E374" s="140"/>
      <c r="F374" s="140"/>
      <c r="G374" s="240"/>
      <c r="H374" s="140"/>
      <c r="I374" s="140"/>
      <c r="J374" s="241"/>
    </row>
    <row r="375" spans="2:10" x14ac:dyDescent="0.25">
      <c r="B375" s="236"/>
      <c r="C375" s="237"/>
      <c r="D375" s="238"/>
      <c r="E375" s="238"/>
      <c r="F375" s="238"/>
      <c r="G375" s="240"/>
      <c r="H375" s="240"/>
      <c r="I375" s="240"/>
      <c r="J375" s="239"/>
    </row>
    <row r="376" spans="2:10" x14ac:dyDescent="0.25">
      <c r="B376" s="236"/>
      <c r="C376" s="237"/>
      <c r="D376" s="471" t="s">
        <v>185</v>
      </c>
      <c r="E376" s="471"/>
      <c r="F376" s="471"/>
      <c r="G376" s="242"/>
      <c r="H376" s="471" t="s">
        <v>192</v>
      </c>
      <c r="I376" s="471"/>
      <c r="J376" s="505"/>
    </row>
    <row r="377" spans="2:10" x14ac:dyDescent="0.25">
      <c r="B377" s="236"/>
      <c r="C377" s="237"/>
      <c r="D377" s="482" t="s">
        <v>186</v>
      </c>
      <c r="E377" s="482"/>
      <c r="F377" s="482"/>
      <c r="G377" s="237"/>
      <c r="H377" s="482" t="s">
        <v>214</v>
      </c>
      <c r="I377" s="482"/>
      <c r="J377" s="506"/>
    </row>
    <row r="378" spans="2:10" x14ac:dyDescent="0.25">
      <c r="B378" s="236"/>
      <c r="C378" s="237"/>
      <c r="D378" s="240"/>
      <c r="E378" s="237"/>
      <c r="F378" s="237"/>
      <c r="G378" s="237"/>
      <c r="H378" s="237"/>
      <c r="I378" s="237"/>
      <c r="J378" s="239"/>
    </row>
    <row r="379" spans="2:10" ht="15.75" thickBot="1" x14ac:dyDescent="0.3">
      <c r="B379" s="50" t="s">
        <v>17</v>
      </c>
      <c r="C379" s="51"/>
      <c r="D379" s="51"/>
      <c r="E379" s="51"/>
      <c r="F379" s="51"/>
      <c r="G379" s="51"/>
      <c r="H379" s="51"/>
      <c r="I379" s="51"/>
      <c r="J379" s="52"/>
    </row>
    <row r="380" spans="2:10" x14ac:dyDescent="0.25">
      <c r="B380" s="153"/>
      <c r="C380" s="153"/>
      <c r="D380" s="153"/>
      <c r="E380" s="153"/>
      <c r="F380" s="153"/>
      <c r="G380" s="153"/>
      <c r="H380" s="153"/>
      <c r="I380" s="141"/>
      <c r="J380" s="141"/>
    </row>
    <row r="381" spans="2:10" x14ac:dyDescent="0.25">
      <c r="B381" s="141" t="s">
        <v>114</v>
      </c>
      <c r="C381" s="141"/>
      <c r="D381" s="141"/>
      <c r="E381" s="141"/>
      <c r="F381" s="141"/>
      <c r="G381" s="141"/>
      <c r="H381" s="141"/>
      <c r="I381" s="141"/>
      <c r="J381" s="141"/>
    </row>
    <row r="385" spans="1:10" ht="18" x14ac:dyDescent="0.25">
      <c r="A385" s="493" t="s">
        <v>82</v>
      </c>
      <c r="B385" s="493"/>
      <c r="C385" s="493"/>
      <c r="D385" s="493"/>
      <c r="E385" s="493"/>
      <c r="F385" s="493"/>
      <c r="G385" s="493"/>
      <c r="H385" s="493"/>
      <c r="I385" s="493"/>
      <c r="J385" s="493"/>
    </row>
    <row r="386" spans="1:10" ht="18" x14ac:dyDescent="0.25">
      <c r="A386" s="494" t="s">
        <v>201</v>
      </c>
      <c r="B386" s="494"/>
      <c r="C386" s="494"/>
      <c r="D386" s="494"/>
      <c r="E386" s="494"/>
      <c r="F386" s="494"/>
      <c r="G386" s="494"/>
      <c r="H386" s="494"/>
      <c r="I386" s="494"/>
      <c r="J386" s="494"/>
    </row>
    <row r="387" spans="1:10" ht="23.25" x14ac:dyDescent="0.25">
      <c r="A387" s="495" t="s">
        <v>202</v>
      </c>
      <c r="B387" s="495"/>
      <c r="C387" s="495"/>
      <c r="D387" s="495"/>
      <c r="E387" s="495"/>
      <c r="F387" s="495"/>
      <c r="G387" s="495"/>
      <c r="H387" s="495"/>
      <c r="I387" s="495"/>
      <c r="J387" s="495"/>
    </row>
    <row r="388" spans="1:10" x14ac:dyDescent="0.25">
      <c r="A388" s="496" t="s">
        <v>203</v>
      </c>
      <c r="B388" s="496"/>
      <c r="C388" s="496"/>
      <c r="D388" s="496"/>
      <c r="E388" s="496"/>
      <c r="F388" s="496"/>
      <c r="G388" s="496"/>
      <c r="H388" s="496"/>
      <c r="I388" s="496"/>
      <c r="J388" s="496"/>
    </row>
    <row r="389" spans="1:10" ht="15.75" thickBot="1" x14ac:dyDescent="0.3">
      <c r="A389" s="521" t="s">
        <v>204</v>
      </c>
      <c r="B389" s="521"/>
      <c r="C389" s="521"/>
      <c r="D389" s="521"/>
      <c r="E389" s="521"/>
      <c r="F389" s="521"/>
      <c r="G389" s="521"/>
      <c r="H389" s="521"/>
      <c r="I389" s="521"/>
      <c r="J389" s="521"/>
    </row>
    <row r="390" spans="1:10" ht="15.75" thickTop="1" x14ac:dyDescent="0.25"/>
    <row r="391" spans="1:10" ht="21.75" x14ac:dyDescent="0.25">
      <c r="B391" s="522" t="s">
        <v>116</v>
      </c>
      <c r="C391" s="522"/>
      <c r="D391" s="522"/>
      <c r="E391" s="522"/>
      <c r="F391" s="522"/>
      <c r="G391" s="522"/>
      <c r="H391" s="522"/>
      <c r="I391" s="522"/>
      <c r="J391" s="522"/>
    </row>
    <row r="392" spans="1:10" ht="16.5" thickBot="1" x14ac:dyDescent="0.3">
      <c r="B392" s="47"/>
      <c r="C392" s="47"/>
      <c r="D392" s="163"/>
      <c r="E392" s="163"/>
      <c r="F392" s="163"/>
      <c r="G392" s="164"/>
      <c r="H392" s="164"/>
      <c r="I392" s="164"/>
      <c r="J392" s="47"/>
    </row>
    <row r="393" spans="1:10" x14ac:dyDescent="0.25">
      <c r="B393" s="165" t="s">
        <v>117</v>
      </c>
      <c r="C393" s="166"/>
      <c r="D393" s="166"/>
      <c r="E393" s="166"/>
      <c r="F393" s="166"/>
      <c r="G393" s="167" t="s">
        <v>118</v>
      </c>
      <c r="H393" s="523">
        <v>45535</v>
      </c>
      <c r="I393" s="524"/>
      <c r="J393" s="168"/>
    </row>
    <row r="394" spans="1:10" x14ac:dyDescent="0.25">
      <c r="B394" s="169" t="s">
        <v>119</v>
      </c>
      <c r="C394" s="170"/>
      <c r="D394" s="170"/>
      <c r="E394" s="170"/>
      <c r="F394" s="171"/>
      <c r="G394" s="172" t="s">
        <v>118</v>
      </c>
      <c r="H394" s="185" t="s">
        <v>192</v>
      </c>
      <c r="I394" s="170"/>
      <c r="J394" s="173"/>
    </row>
    <row r="395" spans="1:10" x14ac:dyDescent="0.25">
      <c r="B395" s="174" t="s">
        <v>120</v>
      </c>
      <c r="C395" s="175"/>
      <c r="D395" s="175"/>
      <c r="E395" s="175"/>
      <c r="F395" s="176"/>
      <c r="G395" s="177" t="s">
        <v>118</v>
      </c>
      <c r="H395" s="525">
        <v>45504</v>
      </c>
      <c r="I395" s="526"/>
      <c r="J395" s="368"/>
    </row>
    <row r="396" spans="1:10" ht="15.75" x14ac:dyDescent="0.25">
      <c r="B396" s="179" t="s">
        <v>121</v>
      </c>
      <c r="C396" s="180"/>
      <c r="D396" s="180"/>
      <c r="E396" s="180"/>
      <c r="F396" s="181"/>
      <c r="G396" s="182" t="s">
        <v>118</v>
      </c>
      <c r="H396" s="527">
        <f>H393</f>
        <v>45535</v>
      </c>
      <c r="I396" s="527"/>
      <c r="J396" s="183">
        <f>BKU!G354</f>
        <v>306605999</v>
      </c>
    </row>
    <row r="397" spans="1:10" ht="15.75" x14ac:dyDescent="0.25">
      <c r="B397" s="169" t="s">
        <v>122</v>
      </c>
      <c r="C397" s="170"/>
      <c r="D397" s="170"/>
      <c r="E397" s="170"/>
      <c r="F397" s="171"/>
      <c r="G397" s="172" t="s">
        <v>118</v>
      </c>
      <c r="H397" s="512">
        <f>H393</f>
        <v>45535</v>
      </c>
      <c r="I397" s="513"/>
      <c r="J397" s="183">
        <f>BKU!H354</f>
        <v>116662278</v>
      </c>
    </row>
    <row r="398" spans="1:10" ht="15.75" x14ac:dyDescent="0.25">
      <c r="B398" s="184"/>
      <c r="C398" s="185"/>
      <c r="D398" s="170"/>
      <c r="E398" s="170"/>
      <c r="F398" s="170"/>
      <c r="G398" s="514" t="s">
        <v>123</v>
      </c>
      <c r="H398" s="507"/>
      <c r="I398" s="507"/>
      <c r="J398" s="186">
        <f>J396-J397</f>
        <v>189943721</v>
      </c>
    </row>
    <row r="399" spans="1:10" ht="15.75" x14ac:dyDescent="0.25">
      <c r="B399" s="187"/>
      <c r="C399" s="188"/>
      <c r="D399" s="175"/>
      <c r="E399" s="175"/>
      <c r="F399" s="175"/>
      <c r="G399" s="515" t="s">
        <v>124</v>
      </c>
      <c r="H399" s="516"/>
      <c r="I399" s="516"/>
      <c r="J399" s="189">
        <f>J398</f>
        <v>189943721</v>
      </c>
    </row>
    <row r="400" spans="1:10" ht="15.75" x14ac:dyDescent="0.25">
      <c r="B400" s="190"/>
      <c r="C400" s="191"/>
      <c r="D400" s="192"/>
      <c r="E400" s="192"/>
      <c r="F400" s="193"/>
      <c r="G400" s="517" t="s">
        <v>125</v>
      </c>
      <c r="H400" s="516"/>
      <c r="I400" s="516"/>
      <c r="J400" s="194">
        <v>0</v>
      </c>
    </row>
    <row r="401" spans="2:10" x14ac:dyDescent="0.25">
      <c r="B401" s="518" t="s">
        <v>126</v>
      </c>
      <c r="C401" s="519"/>
      <c r="D401" s="519"/>
      <c r="E401" s="195"/>
      <c r="F401" s="195"/>
      <c r="G401" s="196"/>
      <c r="H401" s="196"/>
      <c r="I401" s="196"/>
      <c r="J401" s="197"/>
    </row>
    <row r="402" spans="2:10" x14ac:dyDescent="0.25">
      <c r="B402" s="198" t="s">
        <v>127</v>
      </c>
      <c r="C402" s="199" t="s">
        <v>57</v>
      </c>
      <c r="D402" s="520" t="s">
        <v>128</v>
      </c>
      <c r="E402" s="520"/>
      <c r="F402" s="200">
        <v>100000</v>
      </c>
      <c r="G402" s="199" t="s">
        <v>118</v>
      </c>
      <c r="H402" s="201">
        <v>0</v>
      </c>
      <c r="I402" s="202" t="s">
        <v>129</v>
      </c>
      <c r="J402" s="203">
        <v>0</v>
      </c>
    </row>
    <row r="403" spans="2:10" x14ac:dyDescent="0.25">
      <c r="B403" s="184"/>
      <c r="C403" s="204" t="s">
        <v>57</v>
      </c>
      <c r="D403" s="507" t="s">
        <v>128</v>
      </c>
      <c r="E403" s="507"/>
      <c r="F403" s="205">
        <v>50000</v>
      </c>
      <c r="G403" s="204" t="s">
        <v>118</v>
      </c>
      <c r="H403" s="201">
        <v>0</v>
      </c>
      <c r="I403" s="206" t="s">
        <v>129</v>
      </c>
      <c r="J403" s="203">
        <v>0</v>
      </c>
    </row>
    <row r="404" spans="2:10" x14ac:dyDescent="0.25">
      <c r="B404" s="184"/>
      <c r="C404" s="204" t="s">
        <v>57</v>
      </c>
      <c r="D404" s="507" t="s">
        <v>128</v>
      </c>
      <c r="E404" s="507"/>
      <c r="F404" s="205">
        <v>20000</v>
      </c>
      <c r="G404" s="204" t="s">
        <v>118</v>
      </c>
      <c r="H404" s="201">
        <v>0</v>
      </c>
      <c r="I404" s="206" t="s">
        <v>129</v>
      </c>
      <c r="J404" s="203">
        <f t="shared" ref="J404" si="26">F404*H404</f>
        <v>0</v>
      </c>
    </row>
    <row r="405" spans="2:10" x14ac:dyDescent="0.25">
      <c r="B405" s="184"/>
      <c r="C405" s="204" t="s">
        <v>57</v>
      </c>
      <c r="D405" s="507" t="s">
        <v>128</v>
      </c>
      <c r="E405" s="507"/>
      <c r="F405" s="205">
        <v>10000</v>
      </c>
      <c r="G405" s="204" t="s">
        <v>118</v>
      </c>
      <c r="H405" s="201">
        <v>0</v>
      </c>
      <c r="I405" s="206" t="s">
        <v>129</v>
      </c>
      <c r="J405" s="203">
        <v>0</v>
      </c>
    </row>
    <row r="406" spans="2:10" x14ac:dyDescent="0.25">
      <c r="B406" s="184"/>
      <c r="C406" s="204" t="s">
        <v>57</v>
      </c>
      <c r="D406" s="507" t="s">
        <v>128</v>
      </c>
      <c r="E406" s="507"/>
      <c r="F406" s="205">
        <v>5000</v>
      </c>
      <c r="G406" s="204" t="s">
        <v>118</v>
      </c>
      <c r="H406" s="201">
        <v>0</v>
      </c>
      <c r="I406" s="206" t="s">
        <v>129</v>
      </c>
      <c r="J406" s="203">
        <f t="shared" ref="J406:J407" si="27">F406*H406</f>
        <v>0</v>
      </c>
    </row>
    <row r="407" spans="2:10" x14ac:dyDescent="0.25">
      <c r="B407" s="184"/>
      <c r="C407" s="204" t="s">
        <v>57</v>
      </c>
      <c r="D407" s="507" t="s">
        <v>128</v>
      </c>
      <c r="E407" s="507"/>
      <c r="F407" s="205">
        <v>2000</v>
      </c>
      <c r="G407" s="204" t="s">
        <v>118</v>
      </c>
      <c r="H407" s="201">
        <v>0</v>
      </c>
      <c r="I407" s="206" t="s">
        <v>129</v>
      </c>
      <c r="J407" s="203">
        <f t="shared" si="27"/>
        <v>0</v>
      </c>
    </row>
    <row r="408" spans="2:10" x14ac:dyDescent="0.25">
      <c r="B408" s="184"/>
      <c r="C408" s="204" t="s">
        <v>57</v>
      </c>
      <c r="D408" s="507" t="s">
        <v>128</v>
      </c>
      <c r="E408" s="507"/>
      <c r="F408" s="205">
        <v>1000</v>
      </c>
      <c r="G408" s="204" t="s">
        <v>118</v>
      </c>
      <c r="H408" s="201">
        <v>0</v>
      </c>
      <c r="I408" s="206" t="s">
        <v>129</v>
      </c>
      <c r="J408" s="203">
        <v>0</v>
      </c>
    </row>
    <row r="409" spans="2:10" x14ac:dyDescent="0.25">
      <c r="B409" s="207"/>
      <c r="C409" s="160"/>
      <c r="D409" s="208"/>
      <c r="E409" s="208"/>
      <c r="F409" s="205"/>
      <c r="G409" s="204"/>
      <c r="H409" s="201"/>
      <c r="I409" s="206"/>
      <c r="J409" s="203"/>
    </row>
    <row r="410" spans="2:10" x14ac:dyDescent="0.25">
      <c r="B410" s="209" t="s">
        <v>130</v>
      </c>
      <c r="C410" s="210" t="s">
        <v>57</v>
      </c>
      <c r="D410" s="508" t="s">
        <v>131</v>
      </c>
      <c r="E410" s="508"/>
      <c r="F410" s="205">
        <v>500</v>
      </c>
      <c r="G410" s="204" t="s">
        <v>118</v>
      </c>
      <c r="H410" s="201">
        <v>0</v>
      </c>
      <c r="I410" s="211" t="s">
        <v>132</v>
      </c>
      <c r="J410" s="203">
        <f t="shared" ref="J410" si="28">F410*H410</f>
        <v>0</v>
      </c>
    </row>
    <row r="411" spans="2:10" x14ac:dyDescent="0.25">
      <c r="B411" s="207"/>
      <c r="C411" s="210" t="s">
        <v>57</v>
      </c>
      <c r="D411" s="508" t="s">
        <v>131</v>
      </c>
      <c r="E411" s="508"/>
      <c r="F411" s="205">
        <v>200</v>
      </c>
      <c r="G411" s="204" t="s">
        <v>118</v>
      </c>
      <c r="H411" s="201">
        <v>0</v>
      </c>
      <c r="I411" s="211" t="s">
        <v>132</v>
      </c>
      <c r="J411" s="203">
        <v>0</v>
      </c>
    </row>
    <row r="412" spans="2:10" x14ac:dyDescent="0.25">
      <c r="B412" s="207"/>
      <c r="C412" s="210" t="s">
        <v>57</v>
      </c>
      <c r="D412" s="508" t="s">
        <v>131</v>
      </c>
      <c r="E412" s="508"/>
      <c r="F412" s="205">
        <v>100</v>
      </c>
      <c r="G412" s="204" t="s">
        <v>118</v>
      </c>
      <c r="H412" s="201">
        <v>0</v>
      </c>
      <c r="I412" s="211" t="s">
        <v>132</v>
      </c>
      <c r="J412" s="203">
        <f t="shared" ref="J412" si="29">F412*H412</f>
        <v>0</v>
      </c>
    </row>
    <row r="413" spans="2:10" x14ac:dyDescent="0.25">
      <c r="B413" s="207"/>
      <c r="C413" s="210" t="s">
        <v>57</v>
      </c>
      <c r="D413" s="508" t="s">
        <v>131</v>
      </c>
      <c r="E413" s="508"/>
      <c r="F413" s="205">
        <v>50</v>
      </c>
      <c r="G413" s="204" t="s">
        <v>118</v>
      </c>
      <c r="H413" s="201">
        <v>0</v>
      </c>
      <c r="I413" s="211" t="s">
        <v>132</v>
      </c>
      <c r="J413" s="203">
        <v>0</v>
      </c>
    </row>
    <row r="414" spans="2:10" ht="15.75" x14ac:dyDescent="0.25">
      <c r="B414" s="207"/>
      <c r="C414" s="208"/>
      <c r="D414" s="208"/>
      <c r="E414" s="208"/>
      <c r="F414" s="212"/>
      <c r="G414" s="213"/>
      <c r="H414" s="212"/>
      <c r="I414" s="214" t="s">
        <v>48</v>
      </c>
      <c r="J414" s="203">
        <v>0</v>
      </c>
    </row>
    <row r="415" spans="2:10" x14ac:dyDescent="0.25">
      <c r="B415" s="207"/>
      <c r="C415" s="208"/>
      <c r="D415" s="208"/>
      <c r="E415" s="208"/>
      <c r="F415" s="212"/>
      <c r="G415" s="213"/>
      <c r="H415" s="212"/>
      <c r="I415" s="215"/>
      <c r="J415" s="203"/>
    </row>
    <row r="416" spans="2:10" x14ac:dyDescent="0.25">
      <c r="B416" s="216">
        <v>3</v>
      </c>
      <c r="C416" s="217" t="s">
        <v>57</v>
      </c>
      <c r="D416" s="507" t="s">
        <v>216</v>
      </c>
      <c r="E416" s="507"/>
      <c r="F416" s="507"/>
      <c r="G416" s="507"/>
      <c r="H416" s="507"/>
      <c r="I416" s="509"/>
      <c r="J416" s="218">
        <f>J399</f>
        <v>189943721</v>
      </c>
    </row>
    <row r="417" spans="2:10" x14ac:dyDescent="0.25">
      <c r="B417" s="184"/>
      <c r="C417" s="217" t="s">
        <v>57</v>
      </c>
      <c r="D417" s="170"/>
      <c r="E417" s="170"/>
      <c r="F417" s="170"/>
      <c r="G417" s="170"/>
      <c r="H417" s="170"/>
      <c r="I417" s="170"/>
      <c r="J417" s="219"/>
    </row>
    <row r="418" spans="2:10" ht="16.5" thickBot="1" x14ac:dyDescent="0.3">
      <c r="B418" s="184"/>
      <c r="C418" s="185"/>
      <c r="D418" s="170"/>
      <c r="E418" s="170"/>
      <c r="F418" s="170"/>
      <c r="G418" s="510" t="s">
        <v>133</v>
      </c>
      <c r="H418" s="510"/>
      <c r="I418" s="511"/>
      <c r="J418" s="220">
        <f>J416</f>
        <v>189943721</v>
      </c>
    </row>
    <row r="419" spans="2:10" ht="15.75" thickTop="1" x14ac:dyDescent="0.25">
      <c r="B419" s="187"/>
      <c r="C419" s="188"/>
      <c r="D419" s="188" t="s">
        <v>134</v>
      </c>
      <c r="E419" s="175"/>
      <c r="F419" s="175"/>
      <c r="G419" s="221"/>
      <c r="H419" s="221"/>
      <c r="I419" s="175"/>
      <c r="J419" s="321" t="s">
        <v>288</v>
      </c>
    </row>
    <row r="420" spans="2:10" ht="15.75" thickBot="1" x14ac:dyDescent="0.3">
      <c r="B420" s="223"/>
      <c r="C420" s="224"/>
      <c r="D420" s="225"/>
      <c r="E420" s="225"/>
      <c r="F420" s="225"/>
      <c r="G420" s="226"/>
      <c r="H420" s="226"/>
      <c r="I420" s="226"/>
      <c r="J420" s="227"/>
    </row>
    <row r="421" spans="2:10" x14ac:dyDescent="0.25">
      <c r="B421" s="228"/>
      <c r="C421" s="229"/>
      <c r="D421" s="230"/>
      <c r="E421" s="230"/>
      <c r="F421" s="230"/>
      <c r="G421" s="231"/>
      <c r="H421" s="231"/>
      <c r="I421" s="231"/>
      <c r="J421" s="232"/>
    </row>
    <row r="422" spans="2:10" x14ac:dyDescent="0.25">
      <c r="B422" s="497" t="s">
        <v>135</v>
      </c>
      <c r="C422" s="498"/>
      <c r="D422" s="498"/>
      <c r="E422" s="498"/>
      <c r="F422" s="498"/>
      <c r="G422" s="498"/>
      <c r="H422" s="498"/>
      <c r="I422" s="498"/>
      <c r="J422" s="499"/>
    </row>
    <row r="423" spans="2:10" x14ac:dyDescent="0.25">
      <c r="B423" s="500"/>
      <c r="C423" s="501"/>
      <c r="D423" s="501"/>
      <c r="E423" s="501"/>
      <c r="F423" s="501"/>
      <c r="G423" s="501"/>
      <c r="H423" s="501"/>
      <c r="I423" s="501"/>
      <c r="J423" s="502"/>
    </row>
    <row r="424" spans="2:10" ht="15.75" thickBot="1" x14ac:dyDescent="0.3">
      <c r="B424" s="233"/>
      <c r="C424" s="234"/>
      <c r="D424" s="234"/>
      <c r="E424" s="234"/>
      <c r="F424" s="234"/>
      <c r="G424" s="234"/>
      <c r="H424" s="234"/>
      <c r="I424" s="234"/>
      <c r="J424" s="235"/>
    </row>
    <row r="425" spans="2:10" x14ac:dyDescent="0.25">
      <c r="B425" s="236"/>
      <c r="C425" s="237"/>
      <c r="D425" s="496" t="s">
        <v>23</v>
      </c>
      <c r="E425" s="496"/>
      <c r="F425" s="496"/>
      <c r="G425" s="238"/>
      <c r="H425" s="238"/>
      <c r="I425" s="237"/>
      <c r="J425" s="239"/>
    </row>
    <row r="426" spans="2:10" x14ac:dyDescent="0.25">
      <c r="B426" s="236"/>
      <c r="C426" s="237"/>
      <c r="D426" s="496" t="s">
        <v>217</v>
      </c>
      <c r="E426" s="496"/>
      <c r="F426" s="496"/>
      <c r="G426" s="240"/>
      <c r="H426" s="503" t="s">
        <v>218</v>
      </c>
      <c r="I426" s="503"/>
      <c r="J426" s="504"/>
    </row>
    <row r="427" spans="2:10" x14ac:dyDescent="0.25">
      <c r="B427" s="236"/>
      <c r="C427" s="237"/>
      <c r="D427" s="140"/>
      <c r="E427" s="140"/>
      <c r="F427" s="140"/>
      <c r="G427" s="240"/>
      <c r="H427" s="140"/>
      <c r="I427" s="140"/>
      <c r="J427" s="241"/>
    </row>
    <row r="428" spans="2:10" x14ac:dyDescent="0.25">
      <c r="B428" s="236"/>
      <c r="C428" s="237"/>
      <c r="D428" s="140"/>
      <c r="E428" s="140"/>
      <c r="F428" s="140"/>
      <c r="G428" s="240"/>
      <c r="H428" s="140"/>
      <c r="I428" s="140"/>
      <c r="J428" s="241"/>
    </row>
    <row r="429" spans="2:10" x14ac:dyDescent="0.25">
      <c r="B429" s="236"/>
      <c r="C429" s="237"/>
      <c r="D429" s="238"/>
      <c r="E429" s="238"/>
      <c r="F429" s="238"/>
      <c r="G429" s="240"/>
      <c r="H429" s="240"/>
      <c r="I429" s="240"/>
      <c r="J429" s="239"/>
    </row>
    <row r="430" spans="2:10" x14ac:dyDescent="0.25">
      <c r="B430" s="236"/>
      <c r="C430" s="237"/>
      <c r="D430" s="471" t="s">
        <v>185</v>
      </c>
      <c r="E430" s="471"/>
      <c r="F430" s="471"/>
      <c r="G430" s="242"/>
      <c r="H430" s="471" t="s">
        <v>192</v>
      </c>
      <c r="I430" s="471"/>
      <c r="J430" s="505"/>
    </row>
    <row r="431" spans="2:10" x14ac:dyDescent="0.25">
      <c r="B431" s="236"/>
      <c r="C431" s="237"/>
      <c r="D431" s="482" t="s">
        <v>186</v>
      </c>
      <c r="E431" s="482"/>
      <c r="F431" s="482"/>
      <c r="G431" s="237"/>
      <c r="H431" s="482" t="s">
        <v>214</v>
      </c>
      <c r="I431" s="482"/>
      <c r="J431" s="506"/>
    </row>
    <row r="432" spans="2:10" x14ac:dyDescent="0.25">
      <c r="B432" s="236"/>
      <c r="C432" s="237"/>
      <c r="D432" s="240"/>
      <c r="E432" s="237"/>
      <c r="F432" s="237"/>
      <c r="G432" s="237"/>
      <c r="H432" s="237"/>
      <c r="I432" s="237"/>
      <c r="J432" s="239"/>
    </row>
    <row r="433" spans="1:10" ht="15.75" thickBot="1" x14ac:dyDescent="0.3">
      <c r="B433" s="50" t="s">
        <v>17</v>
      </c>
      <c r="C433" s="51"/>
      <c r="D433" s="51"/>
      <c r="E433" s="51"/>
      <c r="F433" s="51"/>
      <c r="G433" s="51"/>
      <c r="H433" s="51"/>
      <c r="I433" s="51"/>
      <c r="J433" s="52"/>
    </row>
    <row r="434" spans="1:10" x14ac:dyDescent="0.25">
      <c r="B434" s="153"/>
      <c r="C434" s="153"/>
      <c r="D434" s="153"/>
      <c r="E434" s="153"/>
      <c r="F434" s="153"/>
      <c r="G434" s="153"/>
      <c r="H434" s="153"/>
      <c r="I434" s="141"/>
      <c r="J434" s="141"/>
    </row>
    <row r="435" spans="1:10" x14ac:dyDescent="0.25">
      <c r="B435" s="141" t="s">
        <v>114</v>
      </c>
      <c r="C435" s="141"/>
      <c r="D435" s="141"/>
      <c r="E435" s="141"/>
      <c r="F435" s="141"/>
      <c r="G435" s="141"/>
      <c r="H435" s="141"/>
      <c r="I435" s="141"/>
      <c r="J435" s="141"/>
    </row>
    <row r="439" spans="1:10" ht="18" x14ac:dyDescent="0.25">
      <c r="A439" s="493" t="s">
        <v>82</v>
      </c>
      <c r="B439" s="493"/>
      <c r="C439" s="493"/>
      <c r="D439" s="493"/>
      <c r="E439" s="493"/>
      <c r="F439" s="493"/>
      <c r="G439" s="493"/>
      <c r="H439" s="493"/>
      <c r="I439" s="493"/>
      <c r="J439" s="493"/>
    </row>
    <row r="440" spans="1:10" ht="18" x14ac:dyDescent="0.25">
      <c r="A440" s="494" t="s">
        <v>201</v>
      </c>
      <c r="B440" s="494"/>
      <c r="C440" s="494"/>
      <c r="D440" s="494"/>
      <c r="E440" s="494"/>
      <c r="F440" s="494"/>
      <c r="G440" s="494"/>
      <c r="H440" s="494"/>
      <c r="I440" s="494"/>
      <c r="J440" s="494"/>
    </row>
    <row r="441" spans="1:10" ht="23.25" x14ac:dyDescent="0.25">
      <c r="A441" s="495" t="s">
        <v>202</v>
      </c>
      <c r="B441" s="495"/>
      <c r="C441" s="495"/>
      <c r="D441" s="495"/>
      <c r="E441" s="495"/>
      <c r="F441" s="495"/>
      <c r="G441" s="495"/>
      <c r="H441" s="495"/>
      <c r="I441" s="495"/>
      <c r="J441" s="495"/>
    </row>
    <row r="442" spans="1:10" x14ac:dyDescent="0.25">
      <c r="A442" s="496" t="s">
        <v>203</v>
      </c>
      <c r="B442" s="496"/>
      <c r="C442" s="496"/>
      <c r="D442" s="496"/>
      <c r="E442" s="496"/>
      <c r="F442" s="496"/>
      <c r="G442" s="496"/>
      <c r="H442" s="496"/>
      <c r="I442" s="496"/>
      <c r="J442" s="496"/>
    </row>
    <row r="443" spans="1:10" ht="15.75" thickBot="1" x14ac:dyDescent="0.3">
      <c r="A443" s="521" t="s">
        <v>204</v>
      </c>
      <c r="B443" s="521"/>
      <c r="C443" s="521"/>
      <c r="D443" s="521"/>
      <c r="E443" s="521"/>
      <c r="F443" s="521"/>
      <c r="G443" s="521"/>
      <c r="H443" s="521"/>
      <c r="I443" s="521"/>
      <c r="J443" s="521"/>
    </row>
    <row r="444" spans="1:10" ht="15.75" thickTop="1" x14ac:dyDescent="0.25"/>
    <row r="445" spans="1:10" ht="21.75" x14ac:dyDescent="0.25">
      <c r="B445" s="522" t="s">
        <v>116</v>
      </c>
      <c r="C445" s="522"/>
      <c r="D445" s="522"/>
      <c r="E445" s="522"/>
      <c r="F445" s="522"/>
      <c r="G445" s="522"/>
      <c r="H445" s="522"/>
      <c r="I445" s="522"/>
      <c r="J445" s="522"/>
    </row>
    <row r="446" spans="1:10" ht="16.5" thickBot="1" x14ac:dyDescent="0.3">
      <c r="B446" s="47"/>
      <c r="C446" s="47"/>
      <c r="D446" s="163"/>
      <c r="E446" s="163"/>
      <c r="F446" s="163"/>
      <c r="G446" s="164"/>
      <c r="H446" s="164"/>
      <c r="I446" s="164"/>
      <c r="J446" s="47"/>
    </row>
    <row r="447" spans="1:10" x14ac:dyDescent="0.25">
      <c r="B447" s="165" t="s">
        <v>117</v>
      </c>
      <c r="C447" s="166"/>
      <c r="D447" s="166"/>
      <c r="E447" s="166"/>
      <c r="F447" s="166"/>
      <c r="G447" s="167" t="s">
        <v>118</v>
      </c>
      <c r="H447" s="523">
        <v>45565</v>
      </c>
      <c r="I447" s="524"/>
      <c r="J447" s="168"/>
    </row>
    <row r="448" spans="1:10" x14ac:dyDescent="0.25">
      <c r="B448" s="169" t="s">
        <v>119</v>
      </c>
      <c r="C448" s="170"/>
      <c r="D448" s="170"/>
      <c r="E448" s="170"/>
      <c r="F448" s="171"/>
      <c r="G448" s="172" t="s">
        <v>118</v>
      </c>
      <c r="H448" s="185" t="s">
        <v>192</v>
      </c>
      <c r="I448" s="170"/>
      <c r="J448" s="173"/>
    </row>
    <row r="449" spans="2:10" x14ac:dyDescent="0.25">
      <c r="B449" s="174" t="s">
        <v>120</v>
      </c>
      <c r="C449" s="175"/>
      <c r="D449" s="175"/>
      <c r="E449" s="175"/>
      <c r="F449" s="176"/>
      <c r="G449" s="177" t="s">
        <v>118</v>
      </c>
      <c r="H449" s="525">
        <v>45535</v>
      </c>
      <c r="I449" s="526"/>
      <c r="J449" s="368"/>
    </row>
    <row r="450" spans="2:10" ht="15.75" x14ac:dyDescent="0.25">
      <c r="B450" s="179" t="s">
        <v>121</v>
      </c>
      <c r="C450" s="180"/>
      <c r="D450" s="180"/>
      <c r="E450" s="180"/>
      <c r="F450" s="181"/>
      <c r="G450" s="182" t="s">
        <v>118</v>
      </c>
      <c r="H450" s="527">
        <f>H447</f>
        <v>45565</v>
      </c>
      <c r="I450" s="527"/>
      <c r="J450" s="183">
        <f>BKU!G404</f>
        <v>190025921</v>
      </c>
    </row>
    <row r="451" spans="2:10" ht="15.75" x14ac:dyDescent="0.25">
      <c r="B451" s="169" t="s">
        <v>122</v>
      </c>
      <c r="C451" s="170"/>
      <c r="D451" s="170"/>
      <c r="E451" s="170"/>
      <c r="F451" s="171"/>
      <c r="G451" s="172" t="s">
        <v>118</v>
      </c>
      <c r="H451" s="512">
        <f>H447</f>
        <v>45565</v>
      </c>
      <c r="I451" s="513"/>
      <c r="J451" s="183">
        <f>BKU!H404</f>
        <v>56768430</v>
      </c>
    </row>
    <row r="452" spans="2:10" ht="15.75" x14ac:dyDescent="0.25">
      <c r="B452" s="184"/>
      <c r="C452" s="185"/>
      <c r="D452" s="170"/>
      <c r="E452" s="170"/>
      <c r="F452" s="170"/>
      <c r="G452" s="514" t="s">
        <v>123</v>
      </c>
      <c r="H452" s="507"/>
      <c r="I452" s="507"/>
      <c r="J452" s="186">
        <f>J450-J451</f>
        <v>133257491</v>
      </c>
    </row>
    <row r="453" spans="2:10" ht="15.75" x14ac:dyDescent="0.25">
      <c r="B453" s="187"/>
      <c r="C453" s="188"/>
      <c r="D453" s="175"/>
      <c r="E453" s="175"/>
      <c r="F453" s="175"/>
      <c r="G453" s="515" t="s">
        <v>124</v>
      </c>
      <c r="H453" s="516"/>
      <c r="I453" s="516"/>
      <c r="J453" s="189">
        <f>J452</f>
        <v>133257491</v>
      </c>
    </row>
    <row r="454" spans="2:10" ht="15.75" x14ac:dyDescent="0.25">
      <c r="B454" s="190"/>
      <c r="C454" s="191"/>
      <c r="D454" s="192"/>
      <c r="E454" s="192"/>
      <c r="F454" s="193"/>
      <c r="G454" s="517" t="s">
        <v>125</v>
      </c>
      <c r="H454" s="516"/>
      <c r="I454" s="516"/>
      <c r="J454" s="194">
        <v>0</v>
      </c>
    </row>
    <row r="455" spans="2:10" x14ac:dyDescent="0.25">
      <c r="B455" s="518" t="s">
        <v>126</v>
      </c>
      <c r="C455" s="519"/>
      <c r="D455" s="519"/>
      <c r="E455" s="195"/>
      <c r="F455" s="195"/>
      <c r="G455" s="196"/>
      <c r="H455" s="196"/>
      <c r="I455" s="196"/>
      <c r="J455" s="197"/>
    </row>
    <row r="456" spans="2:10" x14ac:dyDescent="0.25">
      <c r="B456" s="198" t="s">
        <v>127</v>
      </c>
      <c r="C456" s="199" t="s">
        <v>57</v>
      </c>
      <c r="D456" s="520" t="s">
        <v>128</v>
      </c>
      <c r="E456" s="520"/>
      <c r="F456" s="200">
        <v>100000</v>
      </c>
      <c r="G456" s="199" t="s">
        <v>118</v>
      </c>
      <c r="H456" s="201">
        <v>0</v>
      </c>
      <c r="I456" s="202" t="s">
        <v>129</v>
      </c>
      <c r="J456" s="203">
        <v>0</v>
      </c>
    </row>
    <row r="457" spans="2:10" x14ac:dyDescent="0.25">
      <c r="B457" s="184"/>
      <c r="C457" s="204" t="s">
        <v>57</v>
      </c>
      <c r="D457" s="507" t="s">
        <v>128</v>
      </c>
      <c r="E457" s="507"/>
      <c r="F457" s="205">
        <v>50000</v>
      </c>
      <c r="G457" s="204" t="s">
        <v>118</v>
      </c>
      <c r="H457" s="201">
        <v>0</v>
      </c>
      <c r="I457" s="206" t="s">
        <v>129</v>
      </c>
      <c r="J457" s="203">
        <v>0</v>
      </c>
    </row>
    <row r="458" spans="2:10" x14ac:dyDescent="0.25">
      <c r="B458" s="184"/>
      <c r="C458" s="204" t="s">
        <v>57</v>
      </c>
      <c r="D458" s="507" t="s">
        <v>128</v>
      </c>
      <c r="E458" s="507"/>
      <c r="F458" s="205">
        <v>20000</v>
      </c>
      <c r="G458" s="204" t="s">
        <v>118</v>
      </c>
      <c r="H458" s="201">
        <v>0</v>
      </c>
      <c r="I458" s="206" t="s">
        <v>129</v>
      </c>
      <c r="J458" s="203">
        <f t="shared" ref="J458" si="30">F458*H458</f>
        <v>0</v>
      </c>
    </row>
    <row r="459" spans="2:10" x14ac:dyDescent="0.25">
      <c r="B459" s="184"/>
      <c r="C459" s="204" t="s">
        <v>57</v>
      </c>
      <c r="D459" s="507" t="s">
        <v>128</v>
      </c>
      <c r="E459" s="507"/>
      <c r="F459" s="205">
        <v>10000</v>
      </c>
      <c r="G459" s="204" t="s">
        <v>118</v>
      </c>
      <c r="H459" s="201">
        <v>0</v>
      </c>
      <c r="I459" s="206" t="s">
        <v>129</v>
      </c>
      <c r="J459" s="203">
        <v>0</v>
      </c>
    </row>
    <row r="460" spans="2:10" x14ac:dyDescent="0.25">
      <c r="B460" s="184"/>
      <c r="C460" s="204" t="s">
        <v>57</v>
      </c>
      <c r="D460" s="507" t="s">
        <v>128</v>
      </c>
      <c r="E460" s="507"/>
      <c r="F460" s="205">
        <v>5000</v>
      </c>
      <c r="G460" s="204" t="s">
        <v>118</v>
      </c>
      <c r="H460" s="201">
        <v>0</v>
      </c>
      <c r="I460" s="206" t="s">
        <v>129</v>
      </c>
      <c r="J460" s="203">
        <f t="shared" ref="J460:J461" si="31">F460*H460</f>
        <v>0</v>
      </c>
    </row>
    <row r="461" spans="2:10" x14ac:dyDescent="0.25">
      <c r="B461" s="184"/>
      <c r="C461" s="204" t="s">
        <v>57</v>
      </c>
      <c r="D461" s="507" t="s">
        <v>128</v>
      </c>
      <c r="E461" s="507"/>
      <c r="F461" s="205">
        <v>2000</v>
      </c>
      <c r="G461" s="204" t="s">
        <v>118</v>
      </c>
      <c r="H461" s="201">
        <v>0</v>
      </c>
      <c r="I461" s="206" t="s">
        <v>129</v>
      </c>
      <c r="J461" s="203">
        <f t="shared" si="31"/>
        <v>0</v>
      </c>
    </row>
    <row r="462" spans="2:10" x14ac:dyDescent="0.25">
      <c r="B462" s="184"/>
      <c r="C462" s="204" t="s">
        <v>57</v>
      </c>
      <c r="D462" s="507" t="s">
        <v>128</v>
      </c>
      <c r="E462" s="507"/>
      <c r="F462" s="205">
        <v>1000</v>
      </c>
      <c r="G462" s="204" t="s">
        <v>118</v>
      </c>
      <c r="H462" s="201">
        <v>0</v>
      </c>
      <c r="I462" s="206" t="s">
        <v>129</v>
      </c>
      <c r="J462" s="203">
        <v>0</v>
      </c>
    </row>
    <row r="463" spans="2:10" x14ac:dyDescent="0.25">
      <c r="B463" s="207"/>
      <c r="C463" s="160"/>
      <c r="D463" s="208"/>
      <c r="E463" s="208"/>
      <c r="F463" s="205"/>
      <c r="G463" s="204"/>
      <c r="H463" s="201"/>
      <c r="I463" s="206"/>
      <c r="J463" s="203"/>
    </row>
    <row r="464" spans="2:10" x14ac:dyDescent="0.25">
      <c r="B464" s="209" t="s">
        <v>130</v>
      </c>
      <c r="C464" s="210" t="s">
        <v>57</v>
      </c>
      <c r="D464" s="508" t="s">
        <v>131</v>
      </c>
      <c r="E464" s="508"/>
      <c r="F464" s="205">
        <v>500</v>
      </c>
      <c r="G464" s="204" t="s">
        <v>118</v>
      </c>
      <c r="H464" s="201">
        <v>0</v>
      </c>
      <c r="I464" s="211" t="s">
        <v>132</v>
      </c>
      <c r="J464" s="203">
        <f t="shared" ref="J464" si="32">F464*H464</f>
        <v>0</v>
      </c>
    </row>
    <row r="465" spans="2:10" x14ac:dyDescent="0.25">
      <c r="B465" s="207"/>
      <c r="C465" s="210" t="s">
        <v>57</v>
      </c>
      <c r="D465" s="508" t="s">
        <v>131</v>
      </c>
      <c r="E465" s="508"/>
      <c r="F465" s="205">
        <v>200</v>
      </c>
      <c r="G465" s="204" t="s">
        <v>118</v>
      </c>
      <c r="H465" s="201">
        <v>0</v>
      </c>
      <c r="I465" s="211" t="s">
        <v>132</v>
      </c>
      <c r="J465" s="203">
        <v>0</v>
      </c>
    </row>
    <row r="466" spans="2:10" x14ac:dyDescent="0.25">
      <c r="B466" s="207"/>
      <c r="C466" s="210" t="s">
        <v>57</v>
      </c>
      <c r="D466" s="508" t="s">
        <v>131</v>
      </c>
      <c r="E466" s="508"/>
      <c r="F466" s="205">
        <v>100</v>
      </c>
      <c r="G466" s="204" t="s">
        <v>118</v>
      </c>
      <c r="H466" s="201">
        <v>0</v>
      </c>
      <c r="I466" s="211" t="s">
        <v>132</v>
      </c>
      <c r="J466" s="203">
        <f t="shared" ref="J466" si="33">F466*H466</f>
        <v>0</v>
      </c>
    </row>
    <row r="467" spans="2:10" x14ac:dyDescent="0.25">
      <c r="B467" s="207"/>
      <c r="C467" s="210" t="s">
        <v>57</v>
      </c>
      <c r="D467" s="508" t="s">
        <v>131</v>
      </c>
      <c r="E467" s="508"/>
      <c r="F467" s="205">
        <v>50</v>
      </c>
      <c r="G467" s="204" t="s">
        <v>118</v>
      </c>
      <c r="H467" s="201">
        <v>0</v>
      </c>
      <c r="I467" s="211" t="s">
        <v>132</v>
      </c>
      <c r="J467" s="203">
        <v>0</v>
      </c>
    </row>
    <row r="468" spans="2:10" ht="15.75" x14ac:dyDescent="0.25">
      <c r="B468" s="207"/>
      <c r="C468" s="208"/>
      <c r="D468" s="208"/>
      <c r="E468" s="208"/>
      <c r="F468" s="212"/>
      <c r="G468" s="213"/>
      <c r="H468" s="212"/>
      <c r="I468" s="214" t="s">
        <v>48</v>
      </c>
      <c r="J468" s="203">
        <v>0</v>
      </c>
    </row>
    <row r="469" spans="2:10" x14ac:dyDescent="0.25">
      <c r="B469" s="207"/>
      <c r="C469" s="208"/>
      <c r="D469" s="208"/>
      <c r="E469" s="208"/>
      <c r="F469" s="212"/>
      <c r="G469" s="213"/>
      <c r="H469" s="212"/>
      <c r="I469" s="215"/>
      <c r="J469" s="203"/>
    </row>
    <row r="470" spans="2:10" x14ac:dyDescent="0.25">
      <c r="B470" s="216">
        <v>3</v>
      </c>
      <c r="C470" s="217" t="s">
        <v>57</v>
      </c>
      <c r="D470" s="507" t="s">
        <v>216</v>
      </c>
      <c r="E470" s="507"/>
      <c r="F470" s="507"/>
      <c r="G470" s="507"/>
      <c r="H470" s="507"/>
      <c r="I470" s="509"/>
      <c r="J470" s="218">
        <f>J453</f>
        <v>133257491</v>
      </c>
    </row>
    <row r="471" spans="2:10" x14ac:dyDescent="0.25">
      <c r="B471" s="184"/>
      <c r="C471" s="217" t="s">
        <v>57</v>
      </c>
      <c r="D471" s="170"/>
      <c r="E471" s="170"/>
      <c r="F471" s="170"/>
      <c r="G471" s="170"/>
      <c r="H471" s="170"/>
      <c r="I471" s="170"/>
      <c r="J471" s="219"/>
    </row>
    <row r="472" spans="2:10" ht="16.5" thickBot="1" x14ac:dyDescent="0.3">
      <c r="B472" s="184"/>
      <c r="C472" s="185"/>
      <c r="D472" s="170"/>
      <c r="E472" s="170"/>
      <c r="F472" s="170"/>
      <c r="G472" s="510" t="s">
        <v>133</v>
      </c>
      <c r="H472" s="510"/>
      <c r="I472" s="511"/>
      <c r="J472" s="220">
        <f>J470</f>
        <v>133257491</v>
      </c>
    </row>
    <row r="473" spans="2:10" ht="15.75" thickTop="1" x14ac:dyDescent="0.25">
      <c r="B473" s="187"/>
      <c r="C473" s="188"/>
      <c r="D473" s="188" t="s">
        <v>134</v>
      </c>
      <c r="E473" s="175"/>
      <c r="F473" s="175"/>
      <c r="G473" s="221"/>
      <c r="H473" s="221"/>
      <c r="I473" s="175"/>
      <c r="J473" s="321" t="s">
        <v>288</v>
      </c>
    </row>
    <row r="474" spans="2:10" ht="15.75" thickBot="1" x14ac:dyDescent="0.3">
      <c r="B474" s="223"/>
      <c r="C474" s="224"/>
      <c r="D474" s="225"/>
      <c r="E474" s="225"/>
      <c r="F474" s="225"/>
      <c r="G474" s="226"/>
      <c r="H474" s="226"/>
      <c r="I474" s="226"/>
      <c r="J474" s="227"/>
    </row>
    <row r="475" spans="2:10" x14ac:dyDescent="0.25">
      <c r="B475" s="228"/>
      <c r="C475" s="229"/>
      <c r="D475" s="230"/>
      <c r="E475" s="230"/>
      <c r="F475" s="230"/>
      <c r="G475" s="231"/>
      <c r="H475" s="231"/>
      <c r="I475" s="231"/>
      <c r="J475" s="232"/>
    </row>
    <row r="476" spans="2:10" x14ac:dyDescent="0.25">
      <c r="B476" s="497" t="s">
        <v>135</v>
      </c>
      <c r="C476" s="498"/>
      <c r="D476" s="498"/>
      <c r="E476" s="498"/>
      <c r="F476" s="498"/>
      <c r="G476" s="498"/>
      <c r="H476" s="498"/>
      <c r="I476" s="498"/>
      <c r="J476" s="499"/>
    </row>
    <row r="477" spans="2:10" x14ac:dyDescent="0.25">
      <c r="B477" s="500"/>
      <c r="C477" s="501"/>
      <c r="D477" s="501"/>
      <c r="E477" s="501"/>
      <c r="F477" s="501"/>
      <c r="G477" s="501"/>
      <c r="H477" s="501"/>
      <c r="I477" s="501"/>
      <c r="J477" s="502"/>
    </row>
    <row r="478" spans="2:10" ht="15.75" thickBot="1" x14ac:dyDescent="0.3">
      <c r="B478" s="233"/>
      <c r="C478" s="234"/>
      <c r="D478" s="234"/>
      <c r="E478" s="234"/>
      <c r="F478" s="234"/>
      <c r="G478" s="234"/>
      <c r="H478" s="234"/>
      <c r="I478" s="234"/>
      <c r="J478" s="235"/>
    </row>
    <row r="479" spans="2:10" x14ac:dyDescent="0.25">
      <c r="B479" s="236"/>
      <c r="C479" s="237"/>
      <c r="D479" s="496" t="s">
        <v>23</v>
      </c>
      <c r="E479" s="496"/>
      <c r="F479" s="496"/>
      <c r="G479" s="238"/>
      <c r="H479" s="238"/>
      <c r="I479" s="237"/>
      <c r="J479" s="239"/>
    </row>
    <row r="480" spans="2:10" x14ac:dyDescent="0.25">
      <c r="B480" s="236"/>
      <c r="C480" s="237"/>
      <c r="D480" s="496" t="s">
        <v>217</v>
      </c>
      <c r="E480" s="496"/>
      <c r="F480" s="496"/>
      <c r="G480" s="240"/>
      <c r="H480" s="503" t="s">
        <v>218</v>
      </c>
      <c r="I480" s="503"/>
      <c r="J480" s="504"/>
    </row>
    <row r="481" spans="1:10" x14ac:dyDescent="0.25">
      <c r="B481" s="236"/>
      <c r="C481" s="237"/>
      <c r="D481" s="140"/>
      <c r="E481" s="140"/>
      <c r="F481" s="140"/>
      <c r="G481" s="240"/>
      <c r="H481" s="140"/>
      <c r="I481" s="140"/>
      <c r="J481" s="241"/>
    </row>
    <row r="482" spans="1:10" x14ac:dyDescent="0.25">
      <c r="B482" s="236"/>
      <c r="C482" s="237"/>
      <c r="D482" s="140"/>
      <c r="E482" s="140"/>
      <c r="F482" s="140"/>
      <c r="G482" s="240"/>
      <c r="H482" s="140"/>
      <c r="I482" s="140"/>
      <c r="J482" s="241"/>
    </row>
    <row r="483" spans="1:10" x14ac:dyDescent="0.25">
      <c r="B483" s="236"/>
      <c r="C483" s="237"/>
      <c r="D483" s="238"/>
      <c r="E483" s="238"/>
      <c r="F483" s="238"/>
      <c r="G483" s="240"/>
      <c r="H483" s="240"/>
      <c r="I483" s="240"/>
      <c r="J483" s="239"/>
    </row>
    <row r="484" spans="1:10" x14ac:dyDescent="0.25">
      <c r="B484" s="236"/>
      <c r="C484" s="237"/>
      <c r="D484" s="471" t="s">
        <v>185</v>
      </c>
      <c r="E484" s="471"/>
      <c r="F484" s="471"/>
      <c r="G484" s="242"/>
      <c r="H484" s="471" t="s">
        <v>192</v>
      </c>
      <c r="I484" s="471"/>
      <c r="J484" s="505"/>
    </row>
    <row r="485" spans="1:10" x14ac:dyDescent="0.25">
      <c r="B485" s="236"/>
      <c r="C485" s="237"/>
      <c r="D485" s="482" t="s">
        <v>186</v>
      </c>
      <c r="E485" s="482"/>
      <c r="F485" s="482"/>
      <c r="G485" s="237"/>
      <c r="H485" s="482" t="s">
        <v>214</v>
      </c>
      <c r="I485" s="482"/>
      <c r="J485" s="506"/>
    </row>
    <row r="486" spans="1:10" x14ac:dyDescent="0.25">
      <c r="B486" s="236"/>
      <c r="C486" s="237"/>
      <c r="D486" s="240"/>
      <c r="E486" s="237"/>
      <c r="F486" s="237"/>
      <c r="G486" s="237"/>
      <c r="H486" s="237"/>
      <c r="I486" s="237"/>
      <c r="J486" s="239"/>
    </row>
    <row r="487" spans="1:10" ht="15.75" thickBot="1" x14ac:dyDescent="0.3">
      <c r="B487" s="50" t="s">
        <v>17</v>
      </c>
      <c r="C487" s="51"/>
      <c r="D487" s="51"/>
      <c r="E487" s="51"/>
      <c r="F487" s="51"/>
      <c r="G487" s="51"/>
      <c r="H487" s="51"/>
      <c r="I487" s="51"/>
      <c r="J487" s="52"/>
    </row>
    <row r="488" spans="1:10" x14ac:dyDescent="0.25">
      <c r="B488" s="153"/>
      <c r="C488" s="153"/>
      <c r="D488" s="153"/>
      <c r="E488" s="153"/>
      <c r="F488" s="153"/>
      <c r="G488" s="153"/>
      <c r="H488" s="153"/>
      <c r="I488" s="141"/>
      <c r="J488" s="141"/>
    </row>
    <row r="489" spans="1:10" x14ac:dyDescent="0.25">
      <c r="B489" s="141" t="s">
        <v>114</v>
      </c>
      <c r="C489" s="141"/>
      <c r="D489" s="141"/>
      <c r="E489" s="141"/>
      <c r="F489" s="141"/>
      <c r="G489" s="141"/>
      <c r="H489" s="141"/>
      <c r="I489" s="141"/>
      <c r="J489" s="141"/>
    </row>
    <row r="493" spans="1:10" ht="18" x14ac:dyDescent="0.25">
      <c r="A493" s="493" t="s">
        <v>82</v>
      </c>
      <c r="B493" s="493"/>
      <c r="C493" s="493"/>
      <c r="D493" s="493"/>
      <c r="E493" s="493"/>
      <c r="F493" s="493"/>
      <c r="G493" s="493"/>
      <c r="H493" s="493"/>
      <c r="I493" s="493"/>
      <c r="J493" s="493"/>
    </row>
    <row r="494" spans="1:10" ht="18" x14ac:dyDescent="0.25">
      <c r="A494" s="494" t="s">
        <v>201</v>
      </c>
      <c r="B494" s="494"/>
      <c r="C494" s="494"/>
      <c r="D494" s="494"/>
      <c r="E494" s="494"/>
      <c r="F494" s="494"/>
      <c r="G494" s="494"/>
      <c r="H494" s="494"/>
      <c r="I494" s="494"/>
      <c r="J494" s="494"/>
    </row>
    <row r="495" spans="1:10" ht="23.25" x14ac:dyDescent="0.25">
      <c r="A495" s="495" t="s">
        <v>202</v>
      </c>
      <c r="B495" s="495"/>
      <c r="C495" s="495"/>
      <c r="D495" s="495"/>
      <c r="E495" s="495"/>
      <c r="F495" s="495"/>
      <c r="G495" s="495"/>
      <c r="H495" s="495"/>
      <c r="I495" s="495"/>
      <c r="J495" s="495"/>
    </row>
    <row r="496" spans="1:10" x14ac:dyDescent="0.25">
      <c r="A496" s="496" t="s">
        <v>203</v>
      </c>
      <c r="B496" s="496"/>
      <c r="C496" s="496"/>
      <c r="D496" s="496"/>
      <c r="E496" s="496"/>
      <c r="F496" s="496"/>
      <c r="G496" s="496"/>
      <c r="H496" s="496"/>
      <c r="I496" s="496"/>
      <c r="J496" s="496"/>
    </row>
    <row r="497" spans="1:10" ht="15.75" thickBot="1" x14ac:dyDescent="0.3">
      <c r="A497" s="521" t="s">
        <v>204</v>
      </c>
      <c r="B497" s="521"/>
      <c r="C497" s="521"/>
      <c r="D497" s="521"/>
      <c r="E497" s="521"/>
      <c r="F497" s="521"/>
      <c r="G497" s="521"/>
      <c r="H497" s="521"/>
      <c r="I497" s="521"/>
      <c r="J497" s="521"/>
    </row>
    <row r="498" spans="1:10" ht="15.75" thickTop="1" x14ac:dyDescent="0.25"/>
    <row r="499" spans="1:10" ht="21.75" x14ac:dyDescent="0.25">
      <c r="B499" s="522" t="s">
        <v>116</v>
      </c>
      <c r="C499" s="522"/>
      <c r="D499" s="522"/>
      <c r="E499" s="522"/>
      <c r="F499" s="522"/>
      <c r="G499" s="522"/>
      <c r="H499" s="522"/>
      <c r="I499" s="522"/>
      <c r="J499" s="522"/>
    </row>
    <row r="500" spans="1:10" ht="16.5" thickBot="1" x14ac:dyDescent="0.3">
      <c r="B500" s="47"/>
      <c r="C500" s="47"/>
      <c r="D500" s="163"/>
      <c r="E500" s="163"/>
      <c r="F500" s="163"/>
      <c r="G500" s="164"/>
      <c r="H500" s="164"/>
      <c r="I500" s="164"/>
      <c r="J500" s="47"/>
    </row>
    <row r="501" spans="1:10" x14ac:dyDescent="0.25">
      <c r="B501" s="165" t="s">
        <v>117</v>
      </c>
      <c r="C501" s="166"/>
      <c r="D501" s="166"/>
      <c r="E501" s="166"/>
      <c r="F501" s="166"/>
      <c r="G501" s="167" t="s">
        <v>118</v>
      </c>
      <c r="H501" s="523">
        <v>45596</v>
      </c>
      <c r="I501" s="524"/>
      <c r="J501" s="168"/>
    </row>
    <row r="502" spans="1:10" x14ac:dyDescent="0.25">
      <c r="B502" s="169" t="s">
        <v>119</v>
      </c>
      <c r="C502" s="170"/>
      <c r="D502" s="170"/>
      <c r="E502" s="170"/>
      <c r="F502" s="171"/>
      <c r="G502" s="172" t="s">
        <v>118</v>
      </c>
      <c r="H502" s="185" t="s">
        <v>192</v>
      </c>
      <c r="I502" s="170"/>
      <c r="J502" s="173"/>
    </row>
    <row r="503" spans="1:10" x14ac:dyDescent="0.25">
      <c r="B503" s="174" t="s">
        <v>120</v>
      </c>
      <c r="C503" s="175"/>
      <c r="D503" s="175"/>
      <c r="E503" s="175"/>
      <c r="F503" s="176"/>
      <c r="G503" s="177" t="s">
        <v>118</v>
      </c>
      <c r="H503" s="525">
        <v>45535</v>
      </c>
      <c r="I503" s="526"/>
      <c r="J503" s="368"/>
    </row>
    <row r="504" spans="1:10" ht="15.75" x14ac:dyDescent="0.25">
      <c r="B504" s="179" t="s">
        <v>121</v>
      </c>
      <c r="C504" s="180"/>
      <c r="D504" s="180"/>
      <c r="E504" s="180"/>
      <c r="F504" s="181"/>
      <c r="G504" s="182" t="s">
        <v>118</v>
      </c>
      <c r="H504" s="527">
        <f>H501</f>
        <v>45596</v>
      </c>
      <c r="I504" s="527"/>
      <c r="J504" s="183">
        <f>BKU!G442</f>
        <v>133226239</v>
      </c>
    </row>
    <row r="505" spans="1:10" ht="15.75" x14ac:dyDescent="0.25">
      <c r="B505" s="169" t="s">
        <v>122</v>
      </c>
      <c r="C505" s="170"/>
      <c r="D505" s="170"/>
      <c r="E505" s="170"/>
      <c r="F505" s="171"/>
      <c r="G505" s="172" t="s">
        <v>118</v>
      </c>
      <c r="H505" s="512">
        <f>H501</f>
        <v>45596</v>
      </c>
      <c r="I505" s="513"/>
      <c r="J505" s="183">
        <f>BKU!H441</f>
        <v>24800000</v>
      </c>
    </row>
    <row r="506" spans="1:10" ht="15.75" x14ac:dyDescent="0.25">
      <c r="B506" s="184"/>
      <c r="C506" s="185"/>
      <c r="D506" s="170"/>
      <c r="E506" s="170"/>
      <c r="F506" s="170"/>
      <c r="G506" s="514" t="s">
        <v>123</v>
      </c>
      <c r="H506" s="507"/>
      <c r="I506" s="507"/>
      <c r="J506" s="186">
        <f>J504-J505</f>
        <v>108426239</v>
      </c>
    </row>
    <row r="507" spans="1:10" ht="15.75" x14ac:dyDescent="0.25">
      <c r="B507" s="187"/>
      <c r="C507" s="188"/>
      <c r="D507" s="175"/>
      <c r="E507" s="175"/>
      <c r="F507" s="175"/>
      <c r="G507" s="515" t="s">
        <v>124</v>
      </c>
      <c r="H507" s="516"/>
      <c r="I507" s="516"/>
      <c r="J507" s="189">
        <f>J506</f>
        <v>108426239</v>
      </c>
    </row>
    <row r="508" spans="1:10" ht="15.75" x14ac:dyDescent="0.25">
      <c r="B508" s="190"/>
      <c r="C508" s="191"/>
      <c r="D508" s="192"/>
      <c r="E508" s="192"/>
      <c r="F508" s="193"/>
      <c r="G508" s="517" t="s">
        <v>125</v>
      </c>
      <c r="H508" s="516"/>
      <c r="I508" s="516"/>
      <c r="J508" s="194">
        <v>0</v>
      </c>
    </row>
    <row r="509" spans="1:10" x14ac:dyDescent="0.25">
      <c r="B509" s="518" t="s">
        <v>126</v>
      </c>
      <c r="C509" s="519"/>
      <c r="D509" s="519"/>
      <c r="E509" s="195"/>
      <c r="F509" s="195"/>
      <c r="G509" s="196"/>
      <c r="H509" s="196"/>
      <c r="I509" s="196"/>
      <c r="J509" s="197"/>
    </row>
    <row r="510" spans="1:10" x14ac:dyDescent="0.25">
      <c r="B510" s="198" t="s">
        <v>127</v>
      </c>
      <c r="C510" s="199" t="s">
        <v>57</v>
      </c>
      <c r="D510" s="520" t="s">
        <v>128</v>
      </c>
      <c r="E510" s="520"/>
      <c r="F510" s="200">
        <v>100000</v>
      </c>
      <c r="G510" s="199" t="s">
        <v>118</v>
      </c>
      <c r="H510" s="201">
        <v>0</v>
      </c>
      <c r="I510" s="202" t="s">
        <v>129</v>
      </c>
      <c r="J510" s="203">
        <v>0</v>
      </c>
    </row>
    <row r="511" spans="1:10" x14ac:dyDescent="0.25">
      <c r="B511" s="184"/>
      <c r="C511" s="204" t="s">
        <v>57</v>
      </c>
      <c r="D511" s="507" t="s">
        <v>128</v>
      </c>
      <c r="E511" s="507"/>
      <c r="F511" s="205">
        <v>50000</v>
      </c>
      <c r="G511" s="204" t="s">
        <v>118</v>
      </c>
      <c r="H511" s="201">
        <v>0</v>
      </c>
      <c r="I511" s="206" t="s">
        <v>129</v>
      </c>
      <c r="J511" s="203">
        <v>0</v>
      </c>
    </row>
    <row r="512" spans="1:10" x14ac:dyDescent="0.25">
      <c r="B512" s="184"/>
      <c r="C512" s="204" t="s">
        <v>57</v>
      </c>
      <c r="D512" s="507" t="s">
        <v>128</v>
      </c>
      <c r="E512" s="507"/>
      <c r="F512" s="205">
        <v>20000</v>
      </c>
      <c r="G512" s="204" t="s">
        <v>118</v>
      </c>
      <c r="H512" s="201">
        <v>0</v>
      </c>
      <c r="I512" s="206" t="s">
        <v>129</v>
      </c>
      <c r="J512" s="203">
        <f t="shared" ref="J512" si="34">F512*H512</f>
        <v>0</v>
      </c>
    </row>
    <row r="513" spans="2:10" x14ac:dyDescent="0.25">
      <c r="B513" s="184"/>
      <c r="C513" s="204" t="s">
        <v>57</v>
      </c>
      <c r="D513" s="507" t="s">
        <v>128</v>
      </c>
      <c r="E513" s="507"/>
      <c r="F513" s="205">
        <v>10000</v>
      </c>
      <c r="G513" s="204" t="s">
        <v>118</v>
      </c>
      <c r="H513" s="201">
        <v>0</v>
      </c>
      <c r="I513" s="206" t="s">
        <v>129</v>
      </c>
      <c r="J513" s="203">
        <v>0</v>
      </c>
    </row>
    <row r="514" spans="2:10" x14ac:dyDescent="0.25">
      <c r="B514" s="184"/>
      <c r="C514" s="204" t="s">
        <v>57</v>
      </c>
      <c r="D514" s="507" t="s">
        <v>128</v>
      </c>
      <c r="E514" s="507"/>
      <c r="F514" s="205">
        <v>5000</v>
      </c>
      <c r="G514" s="204" t="s">
        <v>118</v>
      </c>
      <c r="H514" s="201">
        <v>0</v>
      </c>
      <c r="I514" s="206" t="s">
        <v>129</v>
      </c>
      <c r="J514" s="203">
        <f t="shared" ref="J514:J515" si="35">F514*H514</f>
        <v>0</v>
      </c>
    </row>
    <row r="515" spans="2:10" x14ac:dyDescent="0.25">
      <c r="B515" s="184"/>
      <c r="C515" s="204" t="s">
        <v>57</v>
      </c>
      <c r="D515" s="507" t="s">
        <v>128</v>
      </c>
      <c r="E515" s="507"/>
      <c r="F515" s="205">
        <v>2000</v>
      </c>
      <c r="G515" s="204" t="s">
        <v>118</v>
      </c>
      <c r="H515" s="201">
        <v>0</v>
      </c>
      <c r="I515" s="206" t="s">
        <v>129</v>
      </c>
      <c r="J515" s="203">
        <f t="shared" si="35"/>
        <v>0</v>
      </c>
    </row>
    <row r="516" spans="2:10" x14ac:dyDescent="0.25">
      <c r="B516" s="184"/>
      <c r="C516" s="204" t="s">
        <v>57</v>
      </c>
      <c r="D516" s="507" t="s">
        <v>128</v>
      </c>
      <c r="E516" s="507"/>
      <c r="F516" s="205">
        <v>1000</v>
      </c>
      <c r="G516" s="204" t="s">
        <v>118</v>
      </c>
      <c r="H516" s="201">
        <v>0</v>
      </c>
      <c r="I516" s="206" t="s">
        <v>129</v>
      </c>
      <c r="J516" s="203">
        <v>0</v>
      </c>
    </row>
    <row r="517" spans="2:10" x14ac:dyDescent="0.25">
      <c r="B517" s="207"/>
      <c r="C517" s="160"/>
      <c r="D517" s="208"/>
      <c r="E517" s="208"/>
      <c r="F517" s="205"/>
      <c r="G517" s="204"/>
      <c r="H517" s="201"/>
      <c r="I517" s="206"/>
      <c r="J517" s="203"/>
    </row>
    <row r="518" spans="2:10" x14ac:dyDescent="0.25">
      <c r="B518" s="209" t="s">
        <v>130</v>
      </c>
      <c r="C518" s="210" t="s">
        <v>57</v>
      </c>
      <c r="D518" s="508" t="s">
        <v>131</v>
      </c>
      <c r="E518" s="508"/>
      <c r="F518" s="205">
        <v>500</v>
      </c>
      <c r="G518" s="204" t="s">
        <v>118</v>
      </c>
      <c r="H518" s="201">
        <v>0</v>
      </c>
      <c r="I518" s="211" t="s">
        <v>132</v>
      </c>
      <c r="J518" s="203">
        <f t="shared" ref="J518" si="36">F518*H518</f>
        <v>0</v>
      </c>
    </row>
    <row r="519" spans="2:10" x14ac:dyDescent="0.25">
      <c r="B519" s="207"/>
      <c r="C519" s="210" t="s">
        <v>57</v>
      </c>
      <c r="D519" s="508" t="s">
        <v>131</v>
      </c>
      <c r="E519" s="508"/>
      <c r="F519" s="205">
        <v>200</v>
      </c>
      <c r="G519" s="204" t="s">
        <v>118</v>
      </c>
      <c r="H519" s="201">
        <v>0</v>
      </c>
      <c r="I519" s="211" t="s">
        <v>132</v>
      </c>
      <c r="J519" s="203">
        <v>0</v>
      </c>
    </row>
    <row r="520" spans="2:10" x14ac:dyDescent="0.25">
      <c r="B520" s="207"/>
      <c r="C520" s="210" t="s">
        <v>57</v>
      </c>
      <c r="D520" s="508" t="s">
        <v>131</v>
      </c>
      <c r="E520" s="508"/>
      <c r="F520" s="205">
        <v>100</v>
      </c>
      <c r="G520" s="204" t="s">
        <v>118</v>
      </c>
      <c r="H520" s="201">
        <v>0</v>
      </c>
      <c r="I520" s="211" t="s">
        <v>132</v>
      </c>
      <c r="J520" s="203">
        <f t="shared" ref="J520" si="37">F520*H520</f>
        <v>0</v>
      </c>
    </row>
    <row r="521" spans="2:10" x14ac:dyDescent="0.25">
      <c r="B521" s="207"/>
      <c r="C521" s="210" t="s">
        <v>57</v>
      </c>
      <c r="D521" s="508" t="s">
        <v>131</v>
      </c>
      <c r="E521" s="508"/>
      <c r="F521" s="205">
        <v>50</v>
      </c>
      <c r="G521" s="204" t="s">
        <v>118</v>
      </c>
      <c r="H521" s="201">
        <v>0</v>
      </c>
      <c r="I521" s="211" t="s">
        <v>132</v>
      </c>
      <c r="J521" s="203">
        <v>0</v>
      </c>
    </row>
    <row r="522" spans="2:10" ht="15.75" x14ac:dyDescent="0.25">
      <c r="B522" s="207"/>
      <c r="C522" s="208"/>
      <c r="D522" s="208"/>
      <c r="E522" s="208"/>
      <c r="F522" s="212"/>
      <c r="G522" s="213"/>
      <c r="H522" s="212"/>
      <c r="I522" s="214" t="s">
        <v>48</v>
      </c>
      <c r="J522" s="203">
        <v>0</v>
      </c>
    </row>
    <row r="523" spans="2:10" x14ac:dyDescent="0.25">
      <c r="B523" s="207"/>
      <c r="C523" s="208"/>
      <c r="D523" s="208"/>
      <c r="E523" s="208"/>
      <c r="F523" s="212"/>
      <c r="G523" s="213"/>
      <c r="H523" s="212"/>
      <c r="I523" s="215"/>
      <c r="J523" s="203"/>
    </row>
    <row r="524" spans="2:10" x14ac:dyDescent="0.25">
      <c r="B524" s="216">
        <v>3</v>
      </c>
      <c r="C524" s="217" t="s">
        <v>57</v>
      </c>
      <c r="D524" s="507" t="s">
        <v>216</v>
      </c>
      <c r="E524" s="507"/>
      <c r="F524" s="507"/>
      <c r="G524" s="507"/>
      <c r="H524" s="507"/>
      <c r="I524" s="509"/>
      <c r="J524" s="218">
        <f>J507</f>
        <v>108426239</v>
      </c>
    </row>
    <row r="525" spans="2:10" x14ac:dyDescent="0.25">
      <c r="B525" s="184"/>
      <c r="C525" s="217" t="s">
        <v>57</v>
      </c>
      <c r="D525" s="170"/>
      <c r="E525" s="170"/>
      <c r="F525" s="170"/>
      <c r="G525" s="170"/>
      <c r="H525" s="170"/>
      <c r="I525" s="170"/>
      <c r="J525" s="219"/>
    </row>
    <row r="526" spans="2:10" ht="16.5" thickBot="1" x14ac:dyDescent="0.3">
      <c r="B526" s="184"/>
      <c r="C526" s="185"/>
      <c r="D526" s="170"/>
      <c r="E526" s="170"/>
      <c r="F526" s="170"/>
      <c r="G526" s="510" t="s">
        <v>133</v>
      </c>
      <c r="H526" s="510"/>
      <c r="I526" s="511"/>
      <c r="J526" s="220">
        <f>J524</f>
        <v>108426239</v>
      </c>
    </row>
    <row r="527" spans="2:10" ht="15.75" thickTop="1" x14ac:dyDescent="0.25">
      <c r="B527" s="187"/>
      <c r="C527" s="188"/>
      <c r="D527" s="188" t="s">
        <v>134</v>
      </c>
      <c r="E527" s="175"/>
      <c r="F527" s="175"/>
      <c r="G527" s="221"/>
      <c r="H527" s="221"/>
      <c r="I527" s="175"/>
      <c r="J527" s="321" t="s">
        <v>288</v>
      </c>
    </row>
    <row r="528" spans="2:10" ht="15.75" thickBot="1" x14ac:dyDescent="0.3">
      <c r="B528" s="223"/>
      <c r="C528" s="224"/>
      <c r="D528" s="225"/>
      <c r="E528" s="225"/>
      <c r="F528" s="225"/>
      <c r="G528" s="226"/>
      <c r="H528" s="226"/>
      <c r="I528" s="226"/>
      <c r="J528" s="227"/>
    </row>
    <row r="529" spans="2:10" x14ac:dyDescent="0.25">
      <c r="B529" s="228"/>
      <c r="C529" s="229"/>
      <c r="D529" s="230"/>
      <c r="E529" s="230"/>
      <c r="F529" s="230"/>
      <c r="G529" s="231"/>
      <c r="H529" s="231"/>
      <c r="I529" s="231"/>
      <c r="J529" s="232"/>
    </row>
    <row r="530" spans="2:10" x14ac:dyDescent="0.25">
      <c r="B530" s="497" t="s">
        <v>135</v>
      </c>
      <c r="C530" s="498"/>
      <c r="D530" s="498"/>
      <c r="E530" s="498"/>
      <c r="F530" s="498"/>
      <c r="G530" s="498"/>
      <c r="H530" s="498"/>
      <c r="I530" s="498"/>
      <c r="J530" s="499"/>
    </row>
    <row r="531" spans="2:10" x14ac:dyDescent="0.25">
      <c r="B531" s="500"/>
      <c r="C531" s="501"/>
      <c r="D531" s="501"/>
      <c r="E531" s="501"/>
      <c r="F531" s="501"/>
      <c r="G531" s="501"/>
      <c r="H531" s="501"/>
      <c r="I531" s="501"/>
      <c r="J531" s="502"/>
    </row>
    <row r="532" spans="2:10" ht="15.75" thickBot="1" x14ac:dyDescent="0.3">
      <c r="B532" s="233"/>
      <c r="C532" s="234"/>
      <c r="D532" s="234"/>
      <c r="E532" s="234"/>
      <c r="F532" s="234"/>
      <c r="G532" s="234"/>
      <c r="H532" s="234"/>
      <c r="I532" s="234"/>
      <c r="J532" s="235"/>
    </row>
    <row r="533" spans="2:10" x14ac:dyDescent="0.25">
      <c r="B533" s="236"/>
      <c r="C533" s="237"/>
      <c r="D533" s="496" t="s">
        <v>23</v>
      </c>
      <c r="E533" s="496"/>
      <c r="F533" s="496"/>
      <c r="G533" s="238"/>
      <c r="H533" s="238"/>
      <c r="I533" s="237"/>
      <c r="J533" s="239"/>
    </row>
    <row r="534" spans="2:10" x14ac:dyDescent="0.25">
      <c r="B534" s="236"/>
      <c r="C534" s="237"/>
      <c r="D534" s="496" t="s">
        <v>217</v>
      </c>
      <c r="E534" s="496"/>
      <c r="F534" s="496"/>
      <c r="G534" s="240"/>
      <c r="H534" s="503" t="s">
        <v>218</v>
      </c>
      <c r="I534" s="503"/>
      <c r="J534" s="504"/>
    </row>
    <row r="535" spans="2:10" x14ac:dyDescent="0.25">
      <c r="B535" s="236"/>
      <c r="C535" s="237"/>
      <c r="D535" s="140"/>
      <c r="E535" s="140"/>
      <c r="F535" s="140"/>
      <c r="G535" s="240"/>
      <c r="H535" s="140"/>
      <c r="I535" s="140"/>
      <c r="J535" s="241"/>
    </row>
    <row r="536" spans="2:10" x14ac:dyDescent="0.25">
      <c r="B536" s="236"/>
      <c r="C536" s="237"/>
      <c r="D536" s="140"/>
      <c r="E536" s="140"/>
      <c r="F536" s="140"/>
      <c r="G536" s="240"/>
      <c r="H536" s="140"/>
      <c r="I536" s="140"/>
      <c r="J536" s="241"/>
    </row>
    <row r="537" spans="2:10" x14ac:dyDescent="0.25">
      <c r="B537" s="236"/>
      <c r="C537" s="237"/>
      <c r="D537" s="238"/>
      <c r="E537" s="238"/>
      <c r="F537" s="238"/>
      <c r="G537" s="240"/>
      <c r="H537" s="240"/>
      <c r="I537" s="240"/>
      <c r="J537" s="239"/>
    </row>
    <row r="538" spans="2:10" x14ac:dyDescent="0.25">
      <c r="B538" s="236"/>
      <c r="C538" s="237"/>
      <c r="D538" s="471" t="s">
        <v>185</v>
      </c>
      <c r="E538" s="471"/>
      <c r="F538" s="471"/>
      <c r="G538" s="242"/>
      <c r="H538" s="471" t="s">
        <v>192</v>
      </c>
      <c r="I538" s="471"/>
      <c r="J538" s="505"/>
    </row>
    <row r="539" spans="2:10" x14ac:dyDescent="0.25">
      <c r="B539" s="236"/>
      <c r="C539" s="237"/>
      <c r="D539" s="482" t="s">
        <v>186</v>
      </c>
      <c r="E539" s="482"/>
      <c r="F539" s="482"/>
      <c r="G539" s="237"/>
      <c r="H539" s="482" t="s">
        <v>214</v>
      </c>
      <c r="I539" s="482"/>
      <c r="J539" s="506"/>
    </row>
    <row r="540" spans="2:10" x14ac:dyDescent="0.25">
      <c r="B540" s="236"/>
      <c r="C540" s="237"/>
      <c r="D540" s="240"/>
      <c r="E540" s="237"/>
      <c r="F540" s="237"/>
      <c r="G540" s="237"/>
      <c r="H540" s="237"/>
      <c r="I540" s="237"/>
      <c r="J540" s="239"/>
    </row>
    <row r="541" spans="2:10" ht="15.75" thickBot="1" x14ac:dyDescent="0.3">
      <c r="B541" s="50" t="s">
        <v>17</v>
      </c>
      <c r="C541" s="51"/>
      <c r="D541" s="51"/>
      <c r="E541" s="51"/>
      <c r="F541" s="51"/>
      <c r="G541" s="51"/>
      <c r="H541" s="51"/>
      <c r="I541" s="51"/>
      <c r="J541" s="52"/>
    </row>
    <row r="542" spans="2:10" x14ac:dyDescent="0.25">
      <c r="B542" s="153"/>
      <c r="C542" s="153"/>
      <c r="D542" s="153"/>
      <c r="E542" s="153"/>
      <c r="F542" s="153"/>
      <c r="G542" s="153"/>
      <c r="H542" s="153"/>
      <c r="I542" s="141"/>
      <c r="J542" s="141"/>
    </row>
    <row r="543" spans="2:10" x14ac:dyDescent="0.25">
      <c r="B543" s="141" t="s">
        <v>114</v>
      </c>
      <c r="C543" s="141"/>
      <c r="D543" s="141"/>
      <c r="E543" s="141"/>
      <c r="F543" s="141"/>
      <c r="G543" s="141"/>
      <c r="H543" s="141"/>
      <c r="I543" s="141"/>
      <c r="J543" s="141"/>
    </row>
    <row r="548" spans="1:10" ht="18" x14ac:dyDescent="0.25">
      <c r="A548" s="493" t="s">
        <v>82</v>
      </c>
      <c r="B548" s="493"/>
      <c r="C548" s="493"/>
      <c r="D548" s="493"/>
      <c r="E548" s="493"/>
      <c r="F548" s="493"/>
      <c r="G548" s="493"/>
      <c r="H548" s="493"/>
      <c r="I548" s="493"/>
      <c r="J548" s="493"/>
    </row>
    <row r="549" spans="1:10" ht="18" x14ac:dyDescent="0.25">
      <c r="A549" s="494" t="s">
        <v>201</v>
      </c>
      <c r="B549" s="494"/>
      <c r="C549" s="494"/>
      <c r="D549" s="494"/>
      <c r="E549" s="494"/>
      <c r="F549" s="494"/>
      <c r="G549" s="494"/>
      <c r="H549" s="494"/>
      <c r="I549" s="494"/>
      <c r="J549" s="494"/>
    </row>
    <row r="550" spans="1:10" ht="23.25" x14ac:dyDescent="0.25">
      <c r="A550" s="495" t="s">
        <v>202</v>
      </c>
      <c r="B550" s="495"/>
      <c r="C550" s="495"/>
      <c r="D550" s="495"/>
      <c r="E550" s="495"/>
      <c r="F550" s="495"/>
      <c r="G550" s="495"/>
      <c r="H550" s="495"/>
      <c r="I550" s="495"/>
      <c r="J550" s="495"/>
    </row>
    <row r="551" spans="1:10" x14ac:dyDescent="0.25">
      <c r="A551" s="496" t="s">
        <v>203</v>
      </c>
      <c r="B551" s="496"/>
      <c r="C551" s="496"/>
      <c r="D551" s="496"/>
      <c r="E551" s="496"/>
      <c r="F551" s="496"/>
      <c r="G551" s="496"/>
      <c r="H551" s="496"/>
      <c r="I551" s="496"/>
      <c r="J551" s="496"/>
    </row>
    <row r="552" spans="1:10" ht="15.75" thickBot="1" x14ac:dyDescent="0.3">
      <c r="A552" s="521" t="s">
        <v>204</v>
      </c>
      <c r="B552" s="521"/>
      <c r="C552" s="521"/>
      <c r="D552" s="521"/>
      <c r="E552" s="521"/>
      <c r="F552" s="521"/>
      <c r="G552" s="521"/>
      <c r="H552" s="521"/>
      <c r="I552" s="521"/>
      <c r="J552" s="521"/>
    </row>
    <row r="553" spans="1:10" ht="15.75" thickTop="1" x14ac:dyDescent="0.25"/>
    <row r="554" spans="1:10" ht="21.75" x14ac:dyDescent="0.25">
      <c r="B554" s="522" t="s">
        <v>116</v>
      </c>
      <c r="C554" s="522"/>
      <c r="D554" s="522"/>
      <c r="E554" s="522"/>
      <c r="F554" s="522"/>
      <c r="G554" s="522"/>
      <c r="H554" s="522"/>
      <c r="I554" s="522"/>
      <c r="J554" s="522"/>
    </row>
    <row r="555" spans="1:10" ht="16.5" thickBot="1" x14ac:dyDescent="0.3">
      <c r="B555" s="47"/>
      <c r="C555" s="47"/>
      <c r="D555" s="163"/>
      <c r="E555" s="163"/>
      <c r="F555" s="163"/>
      <c r="G555" s="164"/>
      <c r="H555" s="164"/>
      <c r="I555" s="164"/>
      <c r="J555" s="47"/>
    </row>
    <row r="556" spans="1:10" x14ac:dyDescent="0.25">
      <c r="B556" s="165" t="s">
        <v>117</v>
      </c>
      <c r="C556" s="166"/>
      <c r="D556" s="166"/>
      <c r="E556" s="166"/>
      <c r="F556" s="166"/>
      <c r="G556" s="167" t="s">
        <v>118</v>
      </c>
      <c r="H556" s="523">
        <v>45626</v>
      </c>
      <c r="I556" s="524"/>
      <c r="J556" s="168"/>
    </row>
    <row r="557" spans="1:10" x14ac:dyDescent="0.25">
      <c r="B557" s="169" t="s">
        <v>119</v>
      </c>
      <c r="C557" s="170"/>
      <c r="D557" s="170"/>
      <c r="E557" s="170"/>
      <c r="F557" s="171"/>
      <c r="G557" s="172" t="s">
        <v>118</v>
      </c>
      <c r="H557" s="185" t="s">
        <v>192</v>
      </c>
      <c r="I557" s="170"/>
      <c r="J557" s="173"/>
    </row>
    <row r="558" spans="1:10" x14ac:dyDescent="0.25">
      <c r="B558" s="174" t="s">
        <v>120</v>
      </c>
      <c r="C558" s="175"/>
      <c r="D558" s="175"/>
      <c r="E558" s="175"/>
      <c r="F558" s="176"/>
      <c r="G558" s="177" t="s">
        <v>118</v>
      </c>
      <c r="H558" s="525">
        <f>H501</f>
        <v>45596</v>
      </c>
      <c r="I558" s="526"/>
      <c r="J558" s="368"/>
    </row>
    <row r="559" spans="1:10" ht="15.75" x14ac:dyDescent="0.25">
      <c r="B559" s="179" t="s">
        <v>121</v>
      </c>
      <c r="C559" s="180"/>
      <c r="D559" s="180"/>
      <c r="E559" s="180"/>
      <c r="F559" s="181"/>
      <c r="G559" s="182" t="s">
        <v>118</v>
      </c>
      <c r="H559" s="527">
        <f>H556</f>
        <v>45626</v>
      </c>
      <c r="I559" s="527"/>
      <c r="J559" s="183">
        <f>BKU!G498</f>
        <v>287158658</v>
      </c>
    </row>
    <row r="560" spans="1:10" ht="15.75" x14ac:dyDescent="0.25">
      <c r="B560" s="169" t="s">
        <v>122</v>
      </c>
      <c r="C560" s="170"/>
      <c r="D560" s="170"/>
      <c r="E560" s="170"/>
      <c r="F560" s="171"/>
      <c r="G560" s="172" t="s">
        <v>118</v>
      </c>
      <c r="H560" s="512">
        <f>H556</f>
        <v>45626</v>
      </c>
      <c r="I560" s="513"/>
      <c r="J560" s="183">
        <f>BKU!H497</f>
        <v>84227661</v>
      </c>
    </row>
    <row r="561" spans="2:10" ht="15.75" x14ac:dyDescent="0.25">
      <c r="B561" s="184"/>
      <c r="C561" s="185"/>
      <c r="D561" s="170"/>
      <c r="E561" s="170"/>
      <c r="F561" s="170"/>
      <c r="G561" s="514" t="s">
        <v>123</v>
      </c>
      <c r="H561" s="507"/>
      <c r="I561" s="507"/>
      <c r="J561" s="186">
        <f>J559-J560</f>
        <v>202930997</v>
      </c>
    </row>
    <row r="562" spans="2:10" ht="15.75" x14ac:dyDescent="0.25">
      <c r="B562" s="187"/>
      <c r="C562" s="188"/>
      <c r="D562" s="175"/>
      <c r="E562" s="175"/>
      <c r="F562" s="175"/>
      <c r="G562" s="515" t="s">
        <v>124</v>
      </c>
      <c r="H562" s="516"/>
      <c r="I562" s="516"/>
      <c r="J562" s="189">
        <f>J561</f>
        <v>202930997</v>
      </c>
    </row>
    <row r="563" spans="2:10" ht="15.75" x14ac:dyDescent="0.25">
      <c r="B563" s="190"/>
      <c r="C563" s="191"/>
      <c r="D563" s="192"/>
      <c r="E563" s="192"/>
      <c r="F563" s="193"/>
      <c r="G563" s="517" t="s">
        <v>125</v>
      </c>
      <c r="H563" s="516"/>
      <c r="I563" s="516"/>
      <c r="J563" s="194">
        <v>0</v>
      </c>
    </row>
    <row r="564" spans="2:10" x14ac:dyDescent="0.25">
      <c r="B564" s="518" t="s">
        <v>126</v>
      </c>
      <c r="C564" s="519"/>
      <c r="D564" s="519"/>
      <c r="E564" s="195"/>
      <c r="F564" s="195"/>
      <c r="G564" s="196"/>
      <c r="H564" s="196"/>
      <c r="I564" s="196"/>
      <c r="J564" s="197"/>
    </row>
    <row r="565" spans="2:10" x14ac:dyDescent="0.25">
      <c r="B565" s="198" t="s">
        <v>127</v>
      </c>
      <c r="C565" s="199" t="s">
        <v>57</v>
      </c>
      <c r="D565" s="520" t="s">
        <v>128</v>
      </c>
      <c r="E565" s="520"/>
      <c r="F565" s="200">
        <v>100000</v>
      </c>
      <c r="G565" s="199" t="s">
        <v>118</v>
      </c>
      <c r="H565" s="201">
        <v>0</v>
      </c>
      <c r="I565" s="202" t="s">
        <v>129</v>
      </c>
      <c r="J565" s="203">
        <v>0</v>
      </c>
    </row>
    <row r="566" spans="2:10" x14ac:dyDescent="0.25">
      <c r="B566" s="184"/>
      <c r="C566" s="204" t="s">
        <v>57</v>
      </c>
      <c r="D566" s="507" t="s">
        <v>128</v>
      </c>
      <c r="E566" s="507"/>
      <c r="F566" s="205">
        <v>50000</v>
      </c>
      <c r="G566" s="204" t="s">
        <v>118</v>
      </c>
      <c r="H566" s="201">
        <v>0</v>
      </c>
      <c r="I566" s="206" t="s">
        <v>129</v>
      </c>
      <c r="J566" s="203">
        <v>0</v>
      </c>
    </row>
    <row r="567" spans="2:10" x14ac:dyDescent="0.25">
      <c r="B567" s="184"/>
      <c r="C567" s="204" t="s">
        <v>57</v>
      </c>
      <c r="D567" s="507" t="s">
        <v>128</v>
      </c>
      <c r="E567" s="507"/>
      <c r="F567" s="205">
        <v>20000</v>
      </c>
      <c r="G567" s="204" t="s">
        <v>118</v>
      </c>
      <c r="H567" s="201">
        <v>0</v>
      </c>
      <c r="I567" s="206" t="s">
        <v>129</v>
      </c>
      <c r="J567" s="203">
        <f t="shared" ref="J567" si="38">F567*H567</f>
        <v>0</v>
      </c>
    </row>
    <row r="568" spans="2:10" x14ac:dyDescent="0.25">
      <c r="B568" s="184"/>
      <c r="C568" s="204" t="s">
        <v>57</v>
      </c>
      <c r="D568" s="507" t="s">
        <v>128</v>
      </c>
      <c r="E568" s="507"/>
      <c r="F568" s="205">
        <v>10000</v>
      </c>
      <c r="G568" s="204" t="s">
        <v>118</v>
      </c>
      <c r="H568" s="201">
        <v>0</v>
      </c>
      <c r="I568" s="206" t="s">
        <v>129</v>
      </c>
      <c r="J568" s="203">
        <v>0</v>
      </c>
    </row>
    <row r="569" spans="2:10" x14ac:dyDescent="0.25">
      <c r="B569" s="184"/>
      <c r="C569" s="204" t="s">
        <v>57</v>
      </c>
      <c r="D569" s="507" t="s">
        <v>128</v>
      </c>
      <c r="E569" s="507"/>
      <c r="F569" s="205">
        <v>5000</v>
      </c>
      <c r="G569" s="204" t="s">
        <v>118</v>
      </c>
      <c r="H569" s="201">
        <v>0</v>
      </c>
      <c r="I569" s="206" t="s">
        <v>129</v>
      </c>
      <c r="J569" s="203">
        <f t="shared" ref="J569:J570" si="39">F569*H569</f>
        <v>0</v>
      </c>
    </row>
    <row r="570" spans="2:10" x14ac:dyDescent="0.25">
      <c r="B570" s="184"/>
      <c r="C570" s="204" t="s">
        <v>57</v>
      </c>
      <c r="D570" s="507" t="s">
        <v>128</v>
      </c>
      <c r="E570" s="507"/>
      <c r="F570" s="205">
        <v>2000</v>
      </c>
      <c r="G570" s="204" t="s">
        <v>118</v>
      </c>
      <c r="H570" s="201">
        <v>0</v>
      </c>
      <c r="I570" s="206" t="s">
        <v>129</v>
      </c>
      <c r="J570" s="203">
        <f t="shared" si="39"/>
        <v>0</v>
      </c>
    </row>
    <row r="571" spans="2:10" x14ac:dyDescent="0.25">
      <c r="B571" s="184"/>
      <c r="C571" s="204" t="s">
        <v>57</v>
      </c>
      <c r="D571" s="507" t="s">
        <v>128</v>
      </c>
      <c r="E571" s="507"/>
      <c r="F571" s="205">
        <v>1000</v>
      </c>
      <c r="G571" s="204" t="s">
        <v>118</v>
      </c>
      <c r="H571" s="201">
        <v>0</v>
      </c>
      <c r="I571" s="206" t="s">
        <v>129</v>
      </c>
      <c r="J571" s="203">
        <v>0</v>
      </c>
    </row>
    <row r="572" spans="2:10" x14ac:dyDescent="0.25">
      <c r="B572" s="207"/>
      <c r="C572" s="160"/>
      <c r="D572" s="208"/>
      <c r="E572" s="208"/>
      <c r="F572" s="205"/>
      <c r="G572" s="204"/>
      <c r="H572" s="201"/>
      <c r="I572" s="206"/>
      <c r="J572" s="203"/>
    </row>
    <row r="573" spans="2:10" x14ac:dyDescent="0.25">
      <c r="B573" s="209" t="s">
        <v>130</v>
      </c>
      <c r="C573" s="210" t="s">
        <v>57</v>
      </c>
      <c r="D573" s="508" t="s">
        <v>131</v>
      </c>
      <c r="E573" s="508"/>
      <c r="F573" s="205">
        <v>500</v>
      </c>
      <c r="G573" s="204" t="s">
        <v>118</v>
      </c>
      <c r="H573" s="201">
        <v>0</v>
      </c>
      <c r="I573" s="211" t="s">
        <v>132</v>
      </c>
      <c r="J573" s="203">
        <f t="shared" ref="J573" si="40">F573*H573</f>
        <v>0</v>
      </c>
    </row>
    <row r="574" spans="2:10" x14ac:dyDescent="0.25">
      <c r="B574" s="207"/>
      <c r="C574" s="210" t="s">
        <v>57</v>
      </c>
      <c r="D574" s="508" t="s">
        <v>131</v>
      </c>
      <c r="E574" s="508"/>
      <c r="F574" s="205">
        <v>200</v>
      </c>
      <c r="G574" s="204" t="s">
        <v>118</v>
      </c>
      <c r="H574" s="201">
        <v>0</v>
      </c>
      <c r="I574" s="211" t="s">
        <v>132</v>
      </c>
      <c r="J574" s="203">
        <v>0</v>
      </c>
    </row>
    <row r="575" spans="2:10" x14ac:dyDescent="0.25">
      <c r="B575" s="207"/>
      <c r="C575" s="210" t="s">
        <v>57</v>
      </c>
      <c r="D575" s="508" t="s">
        <v>131</v>
      </c>
      <c r="E575" s="508"/>
      <c r="F575" s="205">
        <v>100</v>
      </c>
      <c r="G575" s="204" t="s">
        <v>118</v>
      </c>
      <c r="H575" s="201">
        <v>0</v>
      </c>
      <c r="I575" s="211" t="s">
        <v>132</v>
      </c>
      <c r="J575" s="203">
        <f t="shared" ref="J575" si="41">F575*H575</f>
        <v>0</v>
      </c>
    </row>
    <row r="576" spans="2:10" x14ac:dyDescent="0.25">
      <c r="B576" s="207"/>
      <c r="C576" s="210" t="s">
        <v>57</v>
      </c>
      <c r="D576" s="508" t="s">
        <v>131</v>
      </c>
      <c r="E576" s="508"/>
      <c r="F576" s="205">
        <v>50</v>
      </c>
      <c r="G576" s="204" t="s">
        <v>118</v>
      </c>
      <c r="H576" s="201">
        <v>0</v>
      </c>
      <c r="I576" s="211" t="s">
        <v>132</v>
      </c>
      <c r="J576" s="203">
        <v>0</v>
      </c>
    </row>
    <row r="577" spans="2:10" ht="15.75" x14ac:dyDescent="0.25">
      <c r="B577" s="207"/>
      <c r="C577" s="208"/>
      <c r="D577" s="208"/>
      <c r="E577" s="208"/>
      <c r="F577" s="212"/>
      <c r="G577" s="213"/>
      <c r="H577" s="212"/>
      <c r="I577" s="214" t="s">
        <v>48</v>
      </c>
      <c r="J577" s="203">
        <v>0</v>
      </c>
    </row>
    <row r="578" spans="2:10" x14ac:dyDescent="0.25">
      <c r="B578" s="207"/>
      <c r="C578" s="208"/>
      <c r="D578" s="208"/>
      <c r="E578" s="208"/>
      <c r="F578" s="212"/>
      <c r="G578" s="213"/>
      <c r="H578" s="212"/>
      <c r="I578" s="215"/>
      <c r="J578" s="203"/>
    </row>
    <row r="579" spans="2:10" x14ac:dyDescent="0.25">
      <c r="B579" s="216">
        <v>3</v>
      </c>
      <c r="C579" s="217" t="s">
        <v>57</v>
      </c>
      <c r="D579" s="507" t="s">
        <v>216</v>
      </c>
      <c r="E579" s="507"/>
      <c r="F579" s="507"/>
      <c r="G579" s="507"/>
      <c r="H579" s="507"/>
      <c r="I579" s="509"/>
      <c r="J579" s="218">
        <f>J562</f>
        <v>202930997</v>
      </c>
    </row>
    <row r="580" spans="2:10" x14ac:dyDescent="0.25">
      <c r="B580" s="184"/>
      <c r="C580" s="217" t="s">
        <v>57</v>
      </c>
      <c r="D580" s="170"/>
      <c r="E580" s="170"/>
      <c r="F580" s="170"/>
      <c r="G580" s="170"/>
      <c r="H580" s="170"/>
      <c r="I580" s="170"/>
      <c r="J580" s="219"/>
    </row>
    <row r="581" spans="2:10" ht="16.5" thickBot="1" x14ac:dyDescent="0.3">
      <c r="B581" s="184"/>
      <c r="C581" s="185"/>
      <c r="D581" s="170"/>
      <c r="E581" s="170"/>
      <c r="F581" s="170"/>
      <c r="G581" s="510" t="s">
        <v>133</v>
      </c>
      <c r="H581" s="510"/>
      <c r="I581" s="511"/>
      <c r="J581" s="220">
        <f>J579</f>
        <v>202930997</v>
      </c>
    </row>
    <row r="582" spans="2:10" ht="15.75" thickTop="1" x14ac:dyDescent="0.25">
      <c r="B582" s="187"/>
      <c r="C582" s="188"/>
      <c r="D582" s="188" t="s">
        <v>134</v>
      </c>
      <c r="E582" s="175"/>
      <c r="F582" s="175"/>
      <c r="G582" s="221"/>
      <c r="H582" s="221"/>
      <c r="I582" s="175"/>
      <c r="J582" s="321" t="s">
        <v>288</v>
      </c>
    </row>
    <row r="583" spans="2:10" ht="15.75" thickBot="1" x14ac:dyDescent="0.3">
      <c r="B583" s="223"/>
      <c r="C583" s="224"/>
      <c r="D583" s="225"/>
      <c r="E583" s="225"/>
      <c r="F583" s="225"/>
      <c r="G583" s="226"/>
      <c r="H583" s="226"/>
      <c r="I583" s="226"/>
      <c r="J583" s="227"/>
    </row>
    <row r="584" spans="2:10" x14ac:dyDescent="0.25">
      <c r="B584" s="228"/>
      <c r="C584" s="229"/>
      <c r="D584" s="230"/>
      <c r="E584" s="230"/>
      <c r="F584" s="230"/>
      <c r="G584" s="231"/>
      <c r="H584" s="231"/>
      <c r="I584" s="231"/>
      <c r="J584" s="232"/>
    </row>
    <row r="585" spans="2:10" x14ac:dyDescent="0.25">
      <c r="B585" s="497" t="s">
        <v>135</v>
      </c>
      <c r="C585" s="498"/>
      <c r="D585" s="498"/>
      <c r="E585" s="498"/>
      <c r="F585" s="498"/>
      <c r="G585" s="498"/>
      <c r="H585" s="498"/>
      <c r="I585" s="498"/>
      <c r="J585" s="499"/>
    </row>
    <row r="586" spans="2:10" x14ac:dyDescent="0.25">
      <c r="B586" s="500"/>
      <c r="C586" s="501"/>
      <c r="D586" s="501"/>
      <c r="E586" s="501"/>
      <c r="F586" s="501"/>
      <c r="G586" s="501"/>
      <c r="H586" s="501"/>
      <c r="I586" s="501"/>
      <c r="J586" s="502"/>
    </row>
    <row r="587" spans="2:10" ht="15.75" thickBot="1" x14ac:dyDescent="0.3">
      <c r="B587" s="233"/>
      <c r="C587" s="234"/>
      <c r="D587" s="234"/>
      <c r="E587" s="234"/>
      <c r="F587" s="234"/>
      <c r="G587" s="234"/>
      <c r="H587" s="234"/>
      <c r="I587" s="234"/>
      <c r="J587" s="235"/>
    </row>
    <row r="588" spans="2:10" x14ac:dyDescent="0.25">
      <c r="B588" s="236"/>
      <c r="C588" s="237"/>
      <c r="D588" s="496" t="s">
        <v>23</v>
      </c>
      <c r="E588" s="496"/>
      <c r="F588" s="496"/>
      <c r="G588" s="238"/>
      <c r="H588" s="238"/>
      <c r="I588" s="237"/>
      <c r="J588" s="239"/>
    </row>
    <row r="589" spans="2:10" x14ac:dyDescent="0.25">
      <c r="B589" s="236"/>
      <c r="C589" s="237"/>
      <c r="D589" s="496" t="s">
        <v>217</v>
      </c>
      <c r="E589" s="496"/>
      <c r="F589" s="496"/>
      <c r="G589" s="240"/>
      <c r="H589" s="503" t="s">
        <v>218</v>
      </c>
      <c r="I589" s="503"/>
      <c r="J589" s="504"/>
    </row>
    <row r="590" spans="2:10" x14ac:dyDescent="0.25">
      <c r="B590" s="236"/>
      <c r="C590" s="237"/>
      <c r="D590" s="140"/>
      <c r="E590" s="140"/>
      <c r="F590" s="140"/>
      <c r="G590" s="240"/>
      <c r="H590" s="140"/>
      <c r="I590" s="140"/>
      <c r="J590" s="241"/>
    </row>
    <row r="591" spans="2:10" x14ac:dyDescent="0.25">
      <c r="B591" s="236"/>
      <c r="C591" s="237"/>
      <c r="D591" s="140"/>
      <c r="E591" s="140"/>
      <c r="F591" s="140"/>
      <c r="G591" s="240"/>
      <c r="H591" s="140"/>
      <c r="I591" s="140"/>
      <c r="J591" s="241"/>
    </row>
    <row r="592" spans="2:10" x14ac:dyDescent="0.25">
      <c r="B592" s="236"/>
      <c r="C592" s="237"/>
      <c r="D592" s="238"/>
      <c r="E592" s="238"/>
      <c r="F592" s="238"/>
      <c r="G592" s="240"/>
      <c r="H592" s="240"/>
      <c r="I592" s="240"/>
      <c r="J592" s="239"/>
    </row>
    <row r="593" spans="1:10" x14ac:dyDescent="0.25">
      <c r="B593" s="236"/>
      <c r="C593" s="237"/>
      <c r="D593" s="471" t="s">
        <v>185</v>
      </c>
      <c r="E593" s="471"/>
      <c r="F593" s="471"/>
      <c r="G593" s="242"/>
      <c r="H593" s="471" t="s">
        <v>192</v>
      </c>
      <c r="I593" s="471"/>
      <c r="J593" s="505"/>
    </row>
    <row r="594" spans="1:10" x14ac:dyDescent="0.25">
      <c r="B594" s="236"/>
      <c r="C594" s="237"/>
      <c r="D594" s="482" t="s">
        <v>186</v>
      </c>
      <c r="E594" s="482"/>
      <c r="F594" s="482"/>
      <c r="G594" s="237"/>
      <c r="H594" s="482" t="s">
        <v>214</v>
      </c>
      <c r="I594" s="482"/>
      <c r="J594" s="506"/>
    </row>
    <row r="595" spans="1:10" x14ac:dyDescent="0.25">
      <c r="B595" s="236"/>
      <c r="C595" s="237"/>
      <c r="D595" s="240"/>
      <c r="E595" s="237"/>
      <c r="F595" s="237"/>
      <c r="G595" s="237"/>
      <c r="H595" s="237"/>
      <c r="I595" s="237"/>
      <c r="J595" s="239"/>
    </row>
    <row r="596" spans="1:10" ht="15.75" thickBot="1" x14ac:dyDescent="0.3">
      <c r="B596" s="50" t="s">
        <v>17</v>
      </c>
      <c r="C596" s="51"/>
      <c r="D596" s="51"/>
      <c r="E596" s="51"/>
      <c r="F596" s="51"/>
      <c r="G596" s="51"/>
      <c r="H596" s="51"/>
      <c r="I596" s="51"/>
      <c r="J596" s="52"/>
    </row>
    <row r="597" spans="1:10" x14ac:dyDescent="0.25">
      <c r="B597" s="153"/>
      <c r="C597" s="153"/>
      <c r="D597" s="153"/>
      <c r="E597" s="153"/>
      <c r="F597" s="153"/>
      <c r="G597" s="153"/>
      <c r="H597" s="153"/>
      <c r="I597" s="141"/>
      <c r="J597" s="141"/>
    </row>
    <row r="598" spans="1:10" x14ac:dyDescent="0.25">
      <c r="B598" s="141" t="s">
        <v>114</v>
      </c>
      <c r="C598" s="141"/>
      <c r="D598" s="141"/>
      <c r="E598" s="141"/>
      <c r="F598" s="141"/>
      <c r="G598" s="141"/>
      <c r="H598" s="141"/>
      <c r="I598" s="141"/>
      <c r="J598" s="141"/>
    </row>
    <row r="603" spans="1:10" ht="18" x14ac:dyDescent="0.25">
      <c r="A603" s="493" t="s">
        <v>82</v>
      </c>
      <c r="B603" s="493"/>
      <c r="C603" s="493"/>
      <c r="D603" s="493"/>
      <c r="E603" s="493"/>
      <c r="F603" s="493"/>
      <c r="G603" s="493"/>
      <c r="H603" s="493"/>
      <c r="I603" s="493"/>
      <c r="J603" s="493"/>
    </row>
    <row r="604" spans="1:10" ht="18" x14ac:dyDescent="0.25">
      <c r="A604" s="494" t="s">
        <v>201</v>
      </c>
      <c r="B604" s="494"/>
      <c r="C604" s="494"/>
      <c r="D604" s="494"/>
      <c r="E604" s="494"/>
      <c r="F604" s="494"/>
      <c r="G604" s="494"/>
      <c r="H604" s="494"/>
      <c r="I604" s="494"/>
      <c r="J604" s="494"/>
    </row>
    <row r="605" spans="1:10" ht="23.25" x14ac:dyDescent="0.25">
      <c r="A605" s="495" t="s">
        <v>202</v>
      </c>
      <c r="B605" s="495"/>
      <c r="C605" s="495"/>
      <c r="D605" s="495"/>
      <c r="E605" s="495"/>
      <c r="F605" s="495"/>
      <c r="G605" s="495"/>
      <c r="H605" s="495"/>
      <c r="I605" s="495"/>
      <c r="J605" s="495"/>
    </row>
    <row r="606" spans="1:10" x14ac:dyDescent="0.25">
      <c r="A606" s="496" t="s">
        <v>203</v>
      </c>
      <c r="B606" s="496"/>
      <c r="C606" s="496"/>
      <c r="D606" s="496"/>
      <c r="E606" s="496"/>
      <c r="F606" s="496"/>
      <c r="G606" s="496"/>
      <c r="H606" s="496"/>
      <c r="I606" s="496"/>
      <c r="J606" s="496"/>
    </row>
    <row r="607" spans="1:10" ht="15.75" thickBot="1" x14ac:dyDescent="0.3">
      <c r="A607" s="521" t="s">
        <v>204</v>
      </c>
      <c r="B607" s="521"/>
      <c r="C607" s="521"/>
      <c r="D607" s="521"/>
      <c r="E607" s="521"/>
      <c r="F607" s="521"/>
      <c r="G607" s="521"/>
      <c r="H607" s="521"/>
      <c r="I607" s="521"/>
      <c r="J607" s="521"/>
    </row>
    <row r="608" spans="1:10" ht="15.75" thickTop="1" x14ac:dyDescent="0.25"/>
    <row r="609" spans="2:10" ht="21.75" x14ac:dyDescent="0.25">
      <c r="B609" s="522" t="s">
        <v>116</v>
      </c>
      <c r="C609" s="522"/>
      <c r="D609" s="522"/>
      <c r="E609" s="522"/>
      <c r="F609" s="522"/>
      <c r="G609" s="522"/>
      <c r="H609" s="522"/>
      <c r="I609" s="522"/>
      <c r="J609" s="522"/>
    </row>
    <row r="610" spans="2:10" ht="16.5" thickBot="1" x14ac:dyDescent="0.3">
      <c r="B610" s="47"/>
      <c r="C610" s="47"/>
      <c r="D610" s="163"/>
      <c r="E610" s="163"/>
      <c r="F610" s="163"/>
      <c r="G610" s="164"/>
      <c r="H610" s="164"/>
      <c r="I610" s="164"/>
      <c r="J610" s="47"/>
    </row>
    <row r="611" spans="2:10" x14ac:dyDescent="0.25">
      <c r="B611" s="165" t="s">
        <v>117</v>
      </c>
      <c r="C611" s="166"/>
      <c r="D611" s="166"/>
      <c r="E611" s="166"/>
      <c r="F611" s="166"/>
      <c r="G611" s="167" t="s">
        <v>118</v>
      </c>
      <c r="H611" s="523">
        <v>45657</v>
      </c>
      <c r="I611" s="524"/>
      <c r="J611" s="168"/>
    </row>
    <row r="612" spans="2:10" x14ac:dyDescent="0.25">
      <c r="B612" s="169" t="s">
        <v>119</v>
      </c>
      <c r="C612" s="170"/>
      <c r="D612" s="170"/>
      <c r="E612" s="170"/>
      <c r="F612" s="171"/>
      <c r="G612" s="172" t="s">
        <v>118</v>
      </c>
      <c r="H612" s="185" t="s">
        <v>192</v>
      </c>
      <c r="I612" s="170"/>
      <c r="J612" s="173"/>
    </row>
    <row r="613" spans="2:10" x14ac:dyDescent="0.25">
      <c r="B613" s="174" t="s">
        <v>120</v>
      </c>
      <c r="C613" s="175"/>
      <c r="D613" s="175"/>
      <c r="E613" s="175"/>
      <c r="F613" s="176"/>
      <c r="G613" s="177" t="s">
        <v>118</v>
      </c>
      <c r="H613" s="525">
        <f>H556</f>
        <v>45626</v>
      </c>
      <c r="I613" s="526"/>
      <c r="J613" s="368"/>
    </row>
    <row r="614" spans="2:10" ht="15.75" x14ac:dyDescent="0.25">
      <c r="B614" s="179" t="s">
        <v>121</v>
      </c>
      <c r="C614" s="180"/>
      <c r="D614" s="180"/>
      <c r="E614" s="180"/>
      <c r="F614" s="181"/>
      <c r="G614" s="182" t="s">
        <v>118</v>
      </c>
      <c r="H614" s="527">
        <f>H611</f>
        <v>45657</v>
      </c>
      <c r="I614" s="527"/>
      <c r="J614" s="183">
        <f>BKU!G588</f>
        <v>202816462</v>
      </c>
    </row>
    <row r="615" spans="2:10" ht="15.75" x14ac:dyDescent="0.25">
      <c r="B615" s="169" t="s">
        <v>122</v>
      </c>
      <c r="C615" s="170"/>
      <c r="D615" s="170"/>
      <c r="E615" s="170"/>
      <c r="F615" s="171"/>
      <c r="G615" s="172" t="s">
        <v>118</v>
      </c>
      <c r="H615" s="512">
        <f>H611</f>
        <v>45657</v>
      </c>
      <c r="I615" s="513"/>
      <c r="J615" s="183">
        <f>BKU!H588</f>
        <v>170154942</v>
      </c>
    </row>
    <row r="616" spans="2:10" ht="15.75" x14ac:dyDescent="0.25">
      <c r="B616" s="184"/>
      <c r="C616" s="185"/>
      <c r="D616" s="170"/>
      <c r="E616" s="170"/>
      <c r="F616" s="170"/>
      <c r="G616" s="514" t="s">
        <v>123</v>
      </c>
      <c r="H616" s="507"/>
      <c r="I616" s="507"/>
      <c r="J616" s="186">
        <f>J614-J615</f>
        <v>32661520</v>
      </c>
    </row>
    <row r="617" spans="2:10" ht="15.75" x14ac:dyDescent="0.25">
      <c r="B617" s="187"/>
      <c r="C617" s="188"/>
      <c r="D617" s="175"/>
      <c r="E617" s="175"/>
      <c r="F617" s="175"/>
      <c r="G617" s="515" t="s">
        <v>124</v>
      </c>
      <c r="H617" s="516"/>
      <c r="I617" s="516"/>
      <c r="J617" s="189">
        <f>J616</f>
        <v>32661520</v>
      </c>
    </row>
    <row r="618" spans="2:10" ht="15.75" x14ac:dyDescent="0.25">
      <c r="B618" s="190"/>
      <c r="C618" s="191"/>
      <c r="D618" s="192"/>
      <c r="E618" s="192"/>
      <c r="F618" s="193"/>
      <c r="G618" s="517" t="s">
        <v>125</v>
      </c>
      <c r="H618" s="516"/>
      <c r="I618" s="516"/>
      <c r="J618" s="194">
        <v>0</v>
      </c>
    </row>
    <row r="619" spans="2:10" x14ac:dyDescent="0.25">
      <c r="B619" s="518" t="s">
        <v>126</v>
      </c>
      <c r="C619" s="519"/>
      <c r="D619" s="519"/>
      <c r="E619" s="195"/>
      <c r="F619" s="195"/>
      <c r="G619" s="196"/>
      <c r="H619" s="196"/>
      <c r="I619" s="196"/>
      <c r="J619" s="197"/>
    </row>
    <row r="620" spans="2:10" x14ac:dyDescent="0.25">
      <c r="B620" s="198" t="s">
        <v>127</v>
      </c>
      <c r="C620" s="199" t="s">
        <v>57</v>
      </c>
      <c r="D620" s="520" t="s">
        <v>128</v>
      </c>
      <c r="E620" s="520"/>
      <c r="F620" s="200">
        <v>100000</v>
      </c>
      <c r="G620" s="199" t="s">
        <v>118</v>
      </c>
      <c r="H620" s="201">
        <v>0</v>
      </c>
      <c r="I620" s="202" t="s">
        <v>129</v>
      </c>
      <c r="J620" s="203">
        <v>0</v>
      </c>
    </row>
    <row r="621" spans="2:10" x14ac:dyDescent="0.25">
      <c r="B621" s="184"/>
      <c r="C621" s="204" t="s">
        <v>57</v>
      </c>
      <c r="D621" s="507" t="s">
        <v>128</v>
      </c>
      <c r="E621" s="507"/>
      <c r="F621" s="205">
        <v>50000</v>
      </c>
      <c r="G621" s="204" t="s">
        <v>118</v>
      </c>
      <c r="H621" s="201">
        <v>0</v>
      </c>
      <c r="I621" s="206" t="s">
        <v>129</v>
      </c>
      <c r="J621" s="203">
        <v>0</v>
      </c>
    </row>
    <row r="622" spans="2:10" x14ac:dyDescent="0.25">
      <c r="B622" s="184"/>
      <c r="C622" s="204" t="s">
        <v>57</v>
      </c>
      <c r="D622" s="507" t="s">
        <v>128</v>
      </c>
      <c r="E622" s="507"/>
      <c r="F622" s="205">
        <v>20000</v>
      </c>
      <c r="G622" s="204" t="s">
        <v>118</v>
      </c>
      <c r="H622" s="201">
        <v>0</v>
      </c>
      <c r="I622" s="206" t="s">
        <v>129</v>
      </c>
      <c r="J622" s="203">
        <f t="shared" ref="J622" si="42">F622*H622</f>
        <v>0</v>
      </c>
    </row>
    <row r="623" spans="2:10" x14ac:dyDescent="0.25">
      <c r="B623" s="184"/>
      <c r="C623" s="204" t="s">
        <v>57</v>
      </c>
      <c r="D623" s="507" t="s">
        <v>128</v>
      </c>
      <c r="E623" s="507"/>
      <c r="F623" s="205">
        <v>10000</v>
      </c>
      <c r="G623" s="204" t="s">
        <v>118</v>
      </c>
      <c r="H623" s="201">
        <v>0</v>
      </c>
      <c r="I623" s="206" t="s">
        <v>129</v>
      </c>
      <c r="J623" s="203">
        <v>0</v>
      </c>
    </row>
    <row r="624" spans="2:10" x14ac:dyDescent="0.25">
      <c r="B624" s="184"/>
      <c r="C624" s="204" t="s">
        <v>57</v>
      </c>
      <c r="D624" s="507" t="s">
        <v>128</v>
      </c>
      <c r="E624" s="507"/>
      <c r="F624" s="205">
        <v>5000</v>
      </c>
      <c r="G624" s="204" t="s">
        <v>118</v>
      </c>
      <c r="H624" s="201">
        <v>0</v>
      </c>
      <c r="I624" s="206" t="s">
        <v>129</v>
      </c>
      <c r="J624" s="203">
        <f t="shared" ref="J624:J625" si="43">F624*H624</f>
        <v>0</v>
      </c>
    </row>
    <row r="625" spans="2:10" x14ac:dyDescent="0.25">
      <c r="B625" s="184"/>
      <c r="C625" s="204" t="s">
        <v>57</v>
      </c>
      <c r="D625" s="507" t="s">
        <v>128</v>
      </c>
      <c r="E625" s="507"/>
      <c r="F625" s="205">
        <v>2000</v>
      </c>
      <c r="G625" s="204" t="s">
        <v>118</v>
      </c>
      <c r="H625" s="201">
        <v>0</v>
      </c>
      <c r="I625" s="206" t="s">
        <v>129</v>
      </c>
      <c r="J625" s="203">
        <f t="shared" si="43"/>
        <v>0</v>
      </c>
    </row>
    <row r="626" spans="2:10" x14ac:dyDescent="0.25">
      <c r="B626" s="184"/>
      <c r="C626" s="204" t="s">
        <v>57</v>
      </c>
      <c r="D626" s="507" t="s">
        <v>128</v>
      </c>
      <c r="E626" s="507"/>
      <c r="F626" s="205">
        <v>1000</v>
      </c>
      <c r="G626" s="204" t="s">
        <v>118</v>
      </c>
      <c r="H626" s="201">
        <v>0</v>
      </c>
      <c r="I626" s="206" t="s">
        <v>129</v>
      </c>
      <c r="J626" s="203">
        <v>0</v>
      </c>
    </row>
    <row r="627" spans="2:10" x14ac:dyDescent="0.25">
      <c r="B627" s="207"/>
      <c r="C627" s="160"/>
      <c r="D627" s="208"/>
      <c r="E627" s="208"/>
      <c r="F627" s="205"/>
      <c r="G627" s="204"/>
      <c r="H627" s="201"/>
      <c r="I627" s="206"/>
      <c r="J627" s="203"/>
    </row>
    <row r="628" spans="2:10" x14ac:dyDescent="0.25">
      <c r="B628" s="209" t="s">
        <v>130</v>
      </c>
      <c r="C628" s="210" t="s">
        <v>57</v>
      </c>
      <c r="D628" s="508" t="s">
        <v>131</v>
      </c>
      <c r="E628" s="508"/>
      <c r="F628" s="205">
        <v>500</v>
      </c>
      <c r="G628" s="204" t="s">
        <v>118</v>
      </c>
      <c r="H628" s="201">
        <v>0</v>
      </c>
      <c r="I628" s="211" t="s">
        <v>132</v>
      </c>
      <c r="J628" s="203">
        <f t="shared" ref="J628" si="44">F628*H628</f>
        <v>0</v>
      </c>
    </row>
    <row r="629" spans="2:10" x14ac:dyDescent="0.25">
      <c r="B629" s="207"/>
      <c r="C629" s="210" t="s">
        <v>57</v>
      </c>
      <c r="D629" s="508" t="s">
        <v>131</v>
      </c>
      <c r="E629" s="508"/>
      <c r="F629" s="205">
        <v>200</v>
      </c>
      <c r="G629" s="204" t="s">
        <v>118</v>
      </c>
      <c r="H629" s="201">
        <v>0</v>
      </c>
      <c r="I629" s="211" t="s">
        <v>132</v>
      </c>
      <c r="J629" s="203">
        <v>0</v>
      </c>
    </row>
    <row r="630" spans="2:10" x14ac:dyDescent="0.25">
      <c r="B630" s="207"/>
      <c r="C630" s="210" t="s">
        <v>57</v>
      </c>
      <c r="D630" s="508" t="s">
        <v>131</v>
      </c>
      <c r="E630" s="508"/>
      <c r="F630" s="205">
        <v>100</v>
      </c>
      <c r="G630" s="204" t="s">
        <v>118</v>
      </c>
      <c r="H630" s="201">
        <v>0</v>
      </c>
      <c r="I630" s="211" t="s">
        <v>132</v>
      </c>
      <c r="J630" s="203">
        <f t="shared" ref="J630" si="45">F630*H630</f>
        <v>0</v>
      </c>
    </row>
    <row r="631" spans="2:10" x14ac:dyDescent="0.25">
      <c r="B631" s="207"/>
      <c r="C631" s="210" t="s">
        <v>57</v>
      </c>
      <c r="D631" s="508" t="s">
        <v>131</v>
      </c>
      <c r="E631" s="508"/>
      <c r="F631" s="205">
        <v>50</v>
      </c>
      <c r="G631" s="204" t="s">
        <v>118</v>
      </c>
      <c r="H631" s="201">
        <v>0</v>
      </c>
      <c r="I631" s="211" t="s">
        <v>132</v>
      </c>
      <c r="J631" s="203">
        <v>0</v>
      </c>
    </row>
    <row r="632" spans="2:10" ht="15.75" x14ac:dyDescent="0.25">
      <c r="B632" s="207"/>
      <c r="C632" s="208"/>
      <c r="D632" s="208"/>
      <c r="E632" s="208"/>
      <c r="F632" s="212"/>
      <c r="G632" s="213"/>
      <c r="H632" s="212"/>
      <c r="I632" s="214" t="s">
        <v>48</v>
      </c>
      <c r="J632" s="203">
        <v>0</v>
      </c>
    </row>
    <row r="633" spans="2:10" x14ac:dyDescent="0.25">
      <c r="B633" s="207"/>
      <c r="C633" s="208"/>
      <c r="D633" s="208"/>
      <c r="E633" s="208"/>
      <c r="F633" s="212"/>
      <c r="G633" s="213"/>
      <c r="H633" s="212"/>
      <c r="I633" s="215"/>
      <c r="J633" s="203"/>
    </row>
    <row r="634" spans="2:10" x14ac:dyDescent="0.25">
      <c r="B634" s="216">
        <v>3</v>
      </c>
      <c r="C634" s="217" t="s">
        <v>57</v>
      </c>
      <c r="D634" s="507" t="s">
        <v>216</v>
      </c>
      <c r="E634" s="507"/>
      <c r="F634" s="507"/>
      <c r="G634" s="507"/>
      <c r="H634" s="507"/>
      <c r="I634" s="509"/>
      <c r="J634" s="218">
        <f>J617</f>
        <v>32661520</v>
      </c>
    </row>
    <row r="635" spans="2:10" x14ac:dyDescent="0.25">
      <c r="B635" s="184"/>
      <c r="C635" s="217" t="s">
        <v>57</v>
      </c>
      <c r="D635" s="170"/>
      <c r="E635" s="170"/>
      <c r="F635" s="170"/>
      <c r="G635" s="170"/>
      <c r="H635" s="170"/>
      <c r="I635" s="170"/>
      <c r="J635" s="219"/>
    </row>
    <row r="636" spans="2:10" ht="16.5" thickBot="1" x14ac:dyDescent="0.3">
      <c r="B636" s="184"/>
      <c r="C636" s="185"/>
      <c r="D636" s="170"/>
      <c r="E636" s="170"/>
      <c r="F636" s="170"/>
      <c r="G636" s="510" t="s">
        <v>133</v>
      </c>
      <c r="H636" s="510"/>
      <c r="I636" s="511"/>
      <c r="J636" s="220">
        <f>J634</f>
        <v>32661520</v>
      </c>
    </row>
    <row r="637" spans="2:10" ht="15.75" thickTop="1" x14ac:dyDescent="0.25">
      <c r="B637" s="187"/>
      <c r="C637" s="188"/>
      <c r="D637" s="188" t="s">
        <v>134</v>
      </c>
      <c r="E637" s="175"/>
      <c r="F637" s="175"/>
      <c r="G637" s="221"/>
      <c r="H637" s="221"/>
      <c r="I637" s="175"/>
      <c r="J637" s="321" t="s">
        <v>288</v>
      </c>
    </row>
    <row r="638" spans="2:10" ht="15.75" thickBot="1" x14ac:dyDescent="0.3">
      <c r="B638" s="223"/>
      <c r="C638" s="224"/>
      <c r="D638" s="225"/>
      <c r="E638" s="225"/>
      <c r="F638" s="225"/>
      <c r="G638" s="226"/>
      <c r="H638" s="226"/>
      <c r="I638" s="226"/>
      <c r="J638" s="227"/>
    </row>
    <row r="639" spans="2:10" x14ac:dyDescent="0.25">
      <c r="B639" s="228"/>
      <c r="C639" s="229"/>
      <c r="D639" s="230"/>
      <c r="E639" s="230"/>
      <c r="F639" s="230"/>
      <c r="G639" s="231"/>
      <c r="H639" s="231"/>
      <c r="I639" s="231"/>
      <c r="J639" s="232"/>
    </row>
    <row r="640" spans="2:10" x14ac:dyDescent="0.25">
      <c r="B640" s="497" t="s">
        <v>135</v>
      </c>
      <c r="C640" s="498"/>
      <c r="D640" s="498"/>
      <c r="E640" s="498"/>
      <c r="F640" s="498"/>
      <c r="G640" s="498"/>
      <c r="H640" s="498"/>
      <c r="I640" s="498"/>
      <c r="J640" s="499"/>
    </row>
    <row r="641" spans="2:10" x14ac:dyDescent="0.25">
      <c r="B641" s="500"/>
      <c r="C641" s="501"/>
      <c r="D641" s="501"/>
      <c r="E641" s="501"/>
      <c r="F641" s="501"/>
      <c r="G641" s="501"/>
      <c r="H641" s="501"/>
      <c r="I641" s="501"/>
      <c r="J641" s="502"/>
    </row>
    <row r="642" spans="2:10" ht="15.75" thickBot="1" x14ac:dyDescent="0.3">
      <c r="B642" s="233"/>
      <c r="C642" s="234"/>
      <c r="D642" s="234"/>
      <c r="E642" s="234"/>
      <c r="F642" s="234"/>
      <c r="G642" s="234"/>
      <c r="H642" s="234"/>
      <c r="I642" s="234"/>
      <c r="J642" s="235"/>
    </row>
    <row r="643" spans="2:10" x14ac:dyDescent="0.25">
      <c r="B643" s="236"/>
      <c r="C643" s="237"/>
      <c r="D643" s="496" t="s">
        <v>23</v>
      </c>
      <c r="E643" s="496"/>
      <c r="F643" s="496"/>
      <c r="G643" s="238"/>
      <c r="H643" s="238"/>
      <c r="I643" s="237"/>
      <c r="J643" s="239"/>
    </row>
    <row r="644" spans="2:10" x14ac:dyDescent="0.25">
      <c r="B644" s="236"/>
      <c r="C644" s="237"/>
      <c r="D644" s="496" t="s">
        <v>217</v>
      </c>
      <c r="E644" s="496"/>
      <c r="F644" s="496"/>
      <c r="G644" s="240"/>
      <c r="H644" s="503" t="s">
        <v>218</v>
      </c>
      <c r="I644" s="503"/>
      <c r="J644" s="504"/>
    </row>
    <row r="645" spans="2:10" x14ac:dyDescent="0.25">
      <c r="B645" s="236"/>
      <c r="C645" s="237"/>
      <c r="D645" s="140"/>
      <c r="E645" s="140"/>
      <c r="F645" s="140"/>
      <c r="G645" s="240"/>
      <c r="H645" s="140"/>
      <c r="I645" s="140"/>
      <c r="J645" s="241"/>
    </row>
    <row r="646" spans="2:10" x14ac:dyDescent="0.25">
      <c r="B646" s="236"/>
      <c r="C646" s="237"/>
      <c r="D646" s="140"/>
      <c r="E646" s="140"/>
      <c r="F646" s="140"/>
      <c r="G646" s="240"/>
      <c r="H646" s="140"/>
      <c r="I646" s="140"/>
      <c r="J646" s="241"/>
    </row>
    <row r="647" spans="2:10" x14ac:dyDescent="0.25">
      <c r="B647" s="236"/>
      <c r="C647" s="237"/>
      <c r="D647" s="238"/>
      <c r="E647" s="238"/>
      <c r="F647" s="238"/>
      <c r="G647" s="240"/>
      <c r="H647" s="240"/>
      <c r="I647" s="240"/>
      <c r="J647" s="239"/>
    </row>
    <row r="648" spans="2:10" x14ac:dyDescent="0.25">
      <c r="B648" s="236"/>
      <c r="C648" s="237"/>
      <c r="D648" s="471" t="s">
        <v>185</v>
      </c>
      <c r="E648" s="471"/>
      <c r="F648" s="471"/>
      <c r="G648" s="242"/>
      <c r="H648" s="471" t="s">
        <v>192</v>
      </c>
      <c r="I648" s="471"/>
      <c r="J648" s="505"/>
    </row>
    <row r="649" spans="2:10" x14ac:dyDescent="0.25">
      <c r="B649" s="236"/>
      <c r="C649" s="237"/>
      <c r="D649" s="482" t="s">
        <v>186</v>
      </c>
      <c r="E649" s="482"/>
      <c r="F649" s="482"/>
      <c r="G649" s="237"/>
      <c r="H649" s="482" t="s">
        <v>214</v>
      </c>
      <c r="I649" s="482"/>
      <c r="J649" s="506"/>
    </row>
    <row r="650" spans="2:10" x14ac:dyDescent="0.25">
      <c r="B650" s="236"/>
      <c r="C650" s="237"/>
      <c r="D650" s="240"/>
      <c r="E650" s="237"/>
      <c r="F650" s="237"/>
      <c r="G650" s="237"/>
      <c r="H650" s="237"/>
      <c r="I650" s="237"/>
      <c r="J650" s="239"/>
    </row>
    <row r="651" spans="2:10" ht="15.75" thickBot="1" x14ac:dyDescent="0.3">
      <c r="B651" s="50" t="s">
        <v>17</v>
      </c>
      <c r="C651" s="51"/>
      <c r="D651" s="51"/>
      <c r="E651" s="51"/>
      <c r="F651" s="51"/>
      <c r="G651" s="51"/>
      <c r="H651" s="51"/>
      <c r="I651" s="51"/>
      <c r="J651" s="52"/>
    </row>
    <row r="652" spans="2:10" x14ac:dyDescent="0.25">
      <c r="B652" s="153"/>
      <c r="C652" s="153"/>
      <c r="D652" s="153"/>
      <c r="E652" s="153"/>
      <c r="F652" s="153"/>
      <c r="G652" s="153"/>
      <c r="H652" s="153"/>
      <c r="I652" s="141"/>
      <c r="J652" s="141"/>
    </row>
    <row r="653" spans="2:10" x14ac:dyDescent="0.25">
      <c r="B653" s="141" t="s">
        <v>114</v>
      </c>
      <c r="C653" s="141"/>
      <c r="D653" s="141"/>
      <c r="E653" s="141"/>
      <c r="F653" s="141"/>
      <c r="G653" s="141"/>
      <c r="H653" s="141"/>
      <c r="I653" s="141"/>
      <c r="J653" s="141"/>
    </row>
  </sheetData>
  <mergeCells count="437">
    <mergeCell ref="B585:J585"/>
    <mergeCell ref="B586:J586"/>
    <mergeCell ref="D588:F588"/>
    <mergeCell ref="D589:F589"/>
    <mergeCell ref="H589:J589"/>
    <mergeCell ref="D593:F593"/>
    <mergeCell ref="H593:J593"/>
    <mergeCell ref="D594:F594"/>
    <mergeCell ref="H594:J594"/>
    <mergeCell ref="D569:E569"/>
    <mergeCell ref="D570:E570"/>
    <mergeCell ref="D571:E571"/>
    <mergeCell ref="D573:E573"/>
    <mergeCell ref="D574:E574"/>
    <mergeCell ref="D575:E575"/>
    <mergeCell ref="D576:E576"/>
    <mergeCell ref="D579:I579"/>
    <mergeCell ref="G581:I581"/>
    <mergeCell ref="H560:I560"/>
    <mergeCell ref="G561:I561"/>
    <mergeCell ref="G562:I562"/>
    <mergeCell ref="G563:I563"/>
    <mergeCell ref="B564:D564"/>
    <mergeCell ref="D565:E565"/>
    <mergeCell ref="D566:E566"/>
    <mergeCell ref="D567:E567"/>
    <mergeCell ref="D568:E568"/>
    <mergeCell ref="A548:J548"/>
    <mergeCell ref="A549:J549"/>
    <mergeCell ref="A550:J550"/>
    <mergeCell ref="A551:J551"/>
    <mergeCell ref="A552:J552"/>
    <mergeCell ref="B554:J554"/>
    <mergeCell ref="H556:I556"/>
    <mergeCell ref="H558:I558"/>
    <mergeCell ref="H559:I559"/>
    <mergeCell ref="B530:J530"/>
    <mergeCell ref="B531:J531"/>
    <mergeCell ref="D533:F533"/>
    <mergeCell ref="D534:F534"/>
    <mergeCell ref="H534:J534"/>
    <mergeCell ref="D538:F538"/>
    <mergeCell ref="H538:J538"/>
    <mergeCell ref="D539:F539"/>
    <mergeCell ref="H539:J539"/>
    <mergeCell ref="D514:E514"/>
    <mergeCell ref="D515:E515"/>
    <mergeCell ref="D516:E516"/>
    <mergeCell ref="D518:E518"/>
    <mergeCell ref="D519:E519"/>
    <mergeCell ref="D520:E520"/>
    <mergeCell ref="D521:E521"/>
    <mergeCell ref="D524:I524"/>
    <mergeCell ref="G526:I526"/>
    <mergeCell ref="H505:I505"/>
    <mergeCell ref="G506:I506"/>
    <mergeCell ref="G507:I507"/>
    <mergeCell ref="G508:I508"/>
    <mergeCell ref="B509:D509"/>
    <mergeCell ref="D510:E510"/>
    <mergeCell ref="D511:E511"/>
    <mergeCell ref="D512:E512"/>
    <mergeCell ref="D513:E513"/>
    <mergeCell ref="A493:J493"/>
    <mergeCell ref="A494:J494"/>
    <mergeCell ref="A495:J495"/>
    <mergeCell ref="A496:J496"/>
    <mergeCell ref="A497:J497"/>
    <mergeCell ref="B499:J499"/>
    <mergeCell ref="H501:I501"/>
    <mergeCell ref="H503:I503"/>
    <mergeCell ref="H504:I504"/>
    <mergeCell ref="B476:J476"/>
    <mergeCell ref="B477:J477"/>
    <mergeCell ref="D479:F479"/>
    <mergeCell ref="D480:F480"/>
    <mergeCell ref="H480:J480"/>
    <mergeCell ref="D484:F484"/>
    <mergeCell ref="H484:J484"/>
    <mergeCell ref="D485:F485"/>
    <mergeCell ref="H485:J485"/>
    <mergeCell ref="D460:E460"/>
    <mergeCell ref="D461:E461"/>
    <mergeCell ref="D462:E462"/>
    <mergeCell ref="D464:E464"/>
    <mergeCell ref="D465:E465"/>
    <mergeCell ref="D466:E466"/>
    <mergeCell ref="D467:E467"/>
    <mergeCell ref="D470:I470"/>
    <mergeCell ref="G472:I472"/>
    <mergeCell ref="H451:I451"/>
    <mergeCell ref="G452:I452"/>
    <mergeCell ref="G453:I453"/>
    <mergeCell ref="G454:I454"/>
    <mergeCell ref="B455:D455"/>
    <mergeCell ref="D456:E456"/>
    <mergeCell ref="D457:E457"/>
    <mergeCell ref="D458:E458"/>
    <mergeCell ref="D459:E459"/>
    <mergeCell ref="A439:J439"/>
    <mergeCell ref="A440:J440"/>
    <mergeCell ref="A441:J441"/>
    <mergeCell ref="A442:J442"/>
    <mergeCell ref="A443:J443"/>
    <mergeCell ref="B445:J445"/>
    <mergeCell ref="H447:I447"/>
    <mergeCell ref="H449:I449"/>
    <mergeCell ref="H450:I450"/>
    <mergeCell ref="B368:J368"/>
    <mergeCell ref="B369:J369"/>
    <mergeCell ref="D371:F371"/>
    <mergeCell ref="D372:F372"/>
    <mergeCell ref="H372:J372"/>
    <mergeCell ref="D376:F376"/>
    <mergeCell ref="H376:J376"/>
    <mergeCell ref="D377:F377"/>
    <mergeCell ref="H377:J377"/>
    <mergeCell ref="D352:E352"/>
    <mergeCell ref="D353:E353"/>
    <mergeCell ref="D354:E354"/>
    <mergeCell ref="D356:E356"/>
    <mergeCell ref="D357:E357"/>
    <mergeCell ref="D358:E358"/>
    <mergeCell ref="D359:E359"/>
    <mergeCell ref="D362:I362"/>
    <mergeCell ref="G364:I364"/>
    <mergeCell ref="H343:I343"/>
    <mergeCell ref="G344:I344"/>
    <mergeCell ref="G345:I345"/>
    <mergeCell ref="G346:I346"/>
    <mergeCell ref="B347:D347"/>
    <mergeCell ref="D348:E348"/>
    <mergeCell ref="D349:E349"/>
    <mergeCell ref="D350:E350"/>
    <mergeCell ref="D351:E351"/>
    <mergeCell ref="A331:J331"/>
    <mergeCell ref="A332:J332"/>
    <mergeCell ref="A333:J333"/>
    <mergeCell ref="A334:J334"/>
    <mergeCell ref="A335:J335"/>
    <mergeCell ref="B337:J337"/>
    <mergeCell ref="H339:I339"/>
    <mergeCell ref="H341:I341"/>
    <mergeCell ref="H342:I342"/>
    <mergeCell ref="A2:J2"/>
    <mergeCell ref="A3:J3"/>
    <mergeCell ref="A4:J4"/>
    <mergeCell ref="A5:J5"/>
    <mergeCell ref="A6:J6"/>
    <mergeCell ref="B7:J7"/>
    <mergeCell ref="G15:I15"/>
    <mergeCell ref="G16:I16"/>
    <mergeCell ref="G17:I17"/>
    <mergeCell ref="B18:D18"/>
    <mergeCell ref="D19:E19"/>
    <mergeCell ref="D20:E20"/>
    <mergeCell ref="B8:J8"/>
    <mergeCell ref="H10:I10"/>
    <mergeCell ref="H12:I12"/>
    <mergeCell ref="H13:I13"/>
    <mergeCell ref="H14:I14"/>
    <mergeCell ref="D28:E28"/>
    <mergeCell ref="D29:E29"/>
    <mergeCell ref="D30:E30"/>
    <mergeCell ref="D33:I33"/>
    <mergeCell ref="G35:I35"/>
    <mergeCell ref="B39:J39"/>
    <mergeCell ref="D21:E21"/>
    <mergeCell ref="D22:E22"/>
    <mergeCell ref="D23:E23"/>
    <mergeCell ref="D24:E24"/>
    <mergeCell ref="D25:E25"/>
    <mergeCell ref="D27:E27"/>
    <mergeCell ref="H68:I68"/>
    <mergeCell ref="G69:I69"/>
    <mergeCell ref="G70:I70"/>
    <mergeCell ref="G71:I71"/>
    <mergeCell ref="D48:F48"/>
    <mergeCell ref="H48:J48"/>
    <mergeCell ref="B53:G53"/>
    <mergeCell ref="B40:J40"/>
    <mergeCell ref="D42:F42"/>
    <mergeCell ref="D43:F43"/>
    <mergeCell ref="H43:J43"/>
    <mergeCell ref="D47:F47"/>
    <mergeCell ref="H47:J47"/>
    <mergeCell ref="D87:I87"/>
    <mergeCell ref="G89:I89"/>
    <mergeCell ref="B93:J93"/>
    <mergeCell ref="D83:E83"/>
    <mergeCell ref="D84:E84"/>
    <mergeCell ref="B72:D72"/>
    <mergeCell ref="D73:E73"/>
    <mergeCell ref="D74:E74"/>
    <mergeCell ref="D75:E75"/>
    <mergeCell ref="D102:F102"/>
    <mergeCell ref="H102:J102"/>
    <mergeCell ref="B107:G107"/>
    <mergeCell ref="A56:J56"/>
    <mergeCell ref="A57:J57"/>
    <mergeCell ref="A58:J58"/>
    <mergeCell ref="A59:J59"/>
    <mergeCell ref="A60:J60"/>
    <mergeCell ref="B94:J94"/>
    <mergeCell ref="D96:F96"/>
    <mergeCell ref="D97:F97"/>
    <mergeCell ref="H97:J97"/>
    <mergeCell ref="D101:F101"/>
    <mergeCell ref="H101:J101"/>
    <mergeCell ref="D76:E76"/>
    <mergeCell ref="D77:E77"/>
    <mergeCell ref="D78:E78"/>
    <mergeCell ref="D79:E79"/>
    <mergeCell ref="D81:E81"/>
    <mergeCell ref="D82:E82"/>
    <mergeCell ref="B62:J62"/>
    <mergeCell ref="H64:I64"/>
    <mergeCell ref="H66:I66"/>
    <mergeCell ref="H67:I67"/>
    <mergeCell ref="H120:I120"/>
    <mergeCell ref="H122:I122"/>
    <mergeCell ref="H123:I123"/>
    <mergeCell ref="H124:I124"/>
    <mergeCell ref="G125:I125"/>
    <mergeCell ref="A112:J112"/>
    <mergeCell ref="A113:J113"/>
    <mergeCell ref="A114:J114"/>
    <mergeCell ref="A115:J115"/>
    <mergeCell ref="A116:J116"/>
    <mergeCell ref="B118:J118"/>
    <mergeCell ref="D132:E132"/>
    <mergeCell ref="D133:E133"/>
    <mergeCell ref="D134:E134"/>
    <mergeCell ref="D135:E135"/>
    <mergeCell ref="D137:E137"/>
    <mergeCell ref="D138:E138"/>
    <mergeCell ref="G126:I126"/>
    <mergeCell ref="G127:I127"/>
    <mergeCell ref="B128:D128"/>
    <mergeCell ref="D129:E129"/>
    <mergeCell ref="D130:E130"/>
    <mergeCell ref="D131:E131"/>
    <mergeCell ref="B163:G163"/>
    <mergeCell ref="D152:F152"/>
    <mergeCell ref="D153:F153"/>
    <mergeCell ref="H153:J153"/>
    <mergeCell ref="D157:F157"/>
    <mergeCell ref="H157:J157"/>
    <mergeCell ref="D158:F158"/>
    <mergeCell ref="H158:J158"/>
    <mergeCell ref="D139:E139"/>
    <mergeCell ref="D140:E140"/>
    <mergeCell ref="D143:I143"/>
    <mergeCell ref="G145:I145"/>
    <mergeCell ref="B149:J149"/>
    <mergeCell ref="B150:J150"/>
    <mergeCell ref="A167:J167"/>
    <mergeCell ref="A168:J168"/>
    <mergeCell ref="A169:J169"/>
    <mergeCell ref="A170:J170"/>
    <mergeCell ref="A171:J171"/>
    <mergeCell ref="B173:J173"/>
    <mergeCell ref="H175:I175"/>
    <mergeCell ref="H177:I177"/>
    <mergeCell ref="H178:I178"/>
    <mergeCell ref="H179:I179"/>
    <mergeCell ref="G180:I180"/>
    <mergeCell ref="G181:I181"/>
    <mergeCell ref="G182:I182"/>
    <mergeCell ref="B183:D183"/>
    <mergeCell ref="D184:E184"/>
    <mergeCell ref="D185:E185"/>
    <mergeCell ref="D186:E186"/>
    <mergeCell ref="D187:E187"/>
    <mergeCell ref="D188:E188"/>
    <mergeCell ref="D189:E189"/>
    <mergeCell ref="D190:E190"/>
    <mergeCell ref="D192:E192"/>
    <mergeCell ref="D193:E193"/>
    <mergeCell ref="D194:E194"/>
    <mergeCell ref="D195:E195"/>
    <mergeCell ref="D198:I198"/>
    <mergeCell ref="G200:I200"/>
    <mergeCell ref="B218:G218"/>
    <mergeCell ref="B204:J204"/>
    <mergeCell ref="B205:J205"/>
    <mergeCell ref="D207:F207"/>
    <mergeCell ref="D208:F208"/>
    <mergeCell ref="H208:J208"/>
    <mergeCell ref="D212:F212"/>
    <mergeCell ref="H212:J212"/>
    <mergeCell ref="D213:F213"/>
    <mergeCell ref="H213:J213"/>
    <mergeCell ref="A222:J222"/>
    <mergeCell ref="A223:J223"/>
    <mergeCell ref="A224:J224"/>
    <mergeCell ref="A225:J225"/>
    <mergeCell ref="A226:J226"/>
    <mergeCell ref="B228:J228"/>
    <mergeCell ref="H230:I230"/>
    <mergeCell ref="H232:I232"/>
    <mergeCell ref="H233:I233"/>
    <mergeCell ref="H234:I234"/>
    <mergeCell ref="G235:I235"/>
    <mergeCell ref="G236:I236"/>
    <mergeCell ref="G237:I237"/>
    <mergeCell ref="B238:D238"/>
    <mergeCell ref="D239:E239"/>
    <mergeCell ref="D240:E240"/>
    <mergeCell ref="D241:E241"/>
    <mergeCell ref="D242:E242"/>
    <mergeCell ref="D243:E243"/>
    <mergeCell ref="D244:E244"/>
    <mergeCell ref="D245:E245"/>
    <mergeCell ref="D247:E247"/>
    <mergeCell ref="D248:E248"/>
    <mergeCell ref="D249:E249"/>
    <mergeCell ref="D250:E250"/>
    <mergeCell ref="D253:I253"/>
    <mergeCell ref="G255:I255"/>
    <mergeCell ref="B259:J259"/>
    <mergeCell ref="B260:J260"/>
    <mergeCell ref="D262:F262"/>
    <mergeCell ref="D263:F263"/>
    <mergeCell ref="H263:J263"/>
    <mergeCell ref="D267:F267"/>
    <mergeCell ref="H267:J267"/>
    <mergeCell ref="D268:F268"/>
    <mergeCell ref="H268:J268"/>
    <mergeCell ref="A276:J276"/>
    <mergeCell ref="A277:J277"/>
    <mergeCell ref="A278:J278"/>
    <mergeCell ref="A279:J279"/>
    <mergeCell ref="A280:J280"/>
    <mergeCell ref="B282:J282"/>
    <mergeCell ref="H284:I284"/>
    <mergeCell ref="H286:I286"/>
    <mergeCell ref="H287:I287"/>
    <mergeCell ref="H288:I288"/>
    <mergeCell ref="G289:I289"/>
    <mergeCell ref="G290:I290"/>
    <mergeCell ref="G291:I291"/>
    <mergeCell ref="B292:D292"/>
    <mergeCell ref="D293:E293"/>
    <mergeCell ref="D294:E294"/>
    <mergeCell ref="D295:E295"/>
    <mergeCell ref="D296:E296"/>
    <mergeCell ref="D297:E297"/>
    <mergeCell ref="D298:E298"/>
    <mergeCell ref="D299:E299"/>
    <mergeCell ref="D301:E301"/>
    <mergeCell ref="D302:E302"/>
    <mergeCell ref="D303:E303"/>
    <mergeCell ref="D304:E304"/>
    <mergeCell ref="D307:I307"/>
    <mergeCell ref="G309:I309"/>
    <mergeCell ref="B313:J313"/>
    <mergeCell ref="B314:J314"/>
    <mergeCell ref="D316:F316"/>
    <mergeCell ref="D317:F317"/>
    <mergeCell ref="H317:J317"/>
    <mergeCell ref="D321:F321"/>
    <mergeCell ref="H321:J321"/>
    <mergeCell ref="D322:F322"/>
    <mergeCell ref="H322:J322"/>
    <mergeCell ref="A385:J385"/>
    <mergeCell ref="A386:J386"/>
    <mergeCell ref="A387:J387"/>
    <mergeCell ref="A388:J388"/>
    <mergeCell ref="A389:J389"/>
    <mergeCell ref="B391:J391"/>
    <mergeCell ref="H393:I393"/>
    <mergeCell ref="H395:I395"/>
    <mergeCell ref="H396:I396"/>
    <mergeCell ref="H397:I397"/>
    <mergeCell ref="G398:I398"/>
    <mergeCell ref="G399:I399"/>
    <mergeCell ref="G400:I400"/>
    <mergeCell ref="B401:D401"/>
    <mergeCell ref="D402:E402"/>
    <mergeCell ref="D403:E403"/>
    <mergeCell ref="D404:E404"/>
    <mergeCell ref="D405:E405"/>
    <mergeCell ref="D406:E406"/>
    <mergeCell ref="D407:E407"/>
    <mergeCell ref="D408:E408"/>
    <mergeCell ref="D410:E410"/>
    <mergeCell ref="D411:E411"/>
    <mergeCell ref="D412:E412"/>
    <mergeCell ref="D413:E413"/>
    <mergeCell ref="D416:I416"/>
    <mergeCell ref="G418:I418"/>
    <mergeCell ref="B422:J422"/>
    <mergeCell ref="B423:J423"/>
    <mergeCell ref="D425:F425"/>
    <mergeCell ref="D426:F426"/>
    <mergeCell ref="H426:J426"/>
    <mergeCell ref="D430:F430"/>
    <mergeCell ref="H430:J430"/>
    <mergeCell ref="D431:F431"/>
    <mergeCell ref="H431:J431"/>
    <mergeCell ref="A603:J603"/>
    <mergeCell ref="A604:J604"/>
    <mergeCell ref="A605:J605"/>
    <mergeCell ref="A606:J606"/>
    <mergeCell ref="A607:J607"/>
    <mergeCell ref="B609:J609"/>
    <mergeCell ref="H611:I611"/>
    <mergeCell ref="H613:I613"/>
    <mergeCell ref="H614:I614"/>
    <mergeCell ref="H615:I615"/>
    <mergeCell ref="G616:I616"/>
    <mergeCell ref="G617:I617"/>
    <mergeCell ref="G618:I618"/>
    <mergeCell ref="B619:D619"/>
    <mergeCell ref="D620:E620"/>
    <mergeCell ref="D621:E621"/>
    <mergeCell ref="D622:E622"/>
    <mergeCell ref="D623:E623"/>
    <mergeCell ref="D624:E624"/>
    <mergeCell ref="D625:E625"/>
    <mergeCell ref="D626:E626"/>
    <mergeCell ref="D628:E628"/>
    <mergeCell ref="D629:E629"/>
    <mergeCell ref="D630:E630"/>
    <mergeCell ref="D631:E631"/>
    <mergeCell ref="D634:I634"/>
    <mergeCell ref="G636:I636"/>
    <mergeCell ref="B640:J640"/>
    <mergeCell ref="B641:J641"/>
    <mergeCell ref="D643:F643"/>
    <mergeCell ref="D644:F644"/>
    <mergeCell ref="H644:J644"/>
    <mergeCell ref="D648:F648"/>
    <mergeCell ref="H648:J648"/>
    <mergeCell ref="D649:F649"/>
    <mergeCell ref="H649:J649"/>
  </mergeCells>
  <pageMargins left="0.51" right="0.36" top="0.75" bottom="0.75" header="0.3" footer="0.3"/>
  <pageSetup paperSize="10000" orientation="portrait" horizontalDpi="0" verticalDpi="0" r:id="rId1"/>
  <rowBreaks count="6" manualBreakCount="6">
    <brk id="54" max="9" man="1"/>
    <brk id="273" max="9" man="1"/>
    <brk id="382" max="9" man="1"/>
    <brk id="436" max="9" man="1"/>
    <brk id="490" max="9" man="1"/>
    <brk id="59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27"/>
  <sheetViews>
    <sheetView topLeftCell="A28" workbookViewId="0">
      <selection activeCell="I9" sqref="I9"/>
    </sheetView>
  </sheetViews>
  <sheetFormatPr defaultColWidth="9" defaultRowHeight="15" x14ac:dyDescent="0.25"/>
  <cols>
    <col min="2" max="2" width="6.42578125" customWidth="1"/>
    <col min="3" max="3" width="23.5703125" customWidth="1"/>
    <col min="4" max="4" width="55.5703125" customWidth="1"/>
    <col min="5" max="5" width="23.7109375" customWidth="1"/>
    <col min="6" max="6" width="16" customWidth="1"/>
    <col min="12" max="12" width="19.5703125" customWidth="1"/>
  </cols>
  <sheetData>
    <row r="1" spans="1:10" s="1" customFormat="1" ht="30.6" customHeight="1" x14ac:dyDescent="0.25">
      <c r="A1" s="530" t="s">
        <v>136</v>
      </c>
      <c r="B1" s="530"/>
      <c r="C1" s="530"/>
      <c r="D1" s="530"/>
      <c r="E1" s="530"/>
      <c r="F1" s="530"/>
      <c r="G1" s="530"/>
      <c r="H1" s="530"/>
      <c r="I1" s="530"/>
      <c r="J1" s="530"/>
    </row>
    <row r="2" spans="1:10" s="1" customFormat="1" ht="9.75" customHeight="1" x14ac:dyDescent="0.25">
      <c r="A2" s="530" t="s">
        <v>137</v>
      </c>
      <c r="B2" s="530"/>
      <c r="C2" s="530"/>
      <c r="D2" s="530"/>
      <c r="E2" s="530"/>
      <c r="F2" s="530"/>
      <c r="G2" s="530"/>
      <c r="H2" s="530"/>
      <c r="I2" s="530"/>
      <c r="J2" s="530"/>
    </row>
    <row r="3" spans="1:10" s="1" customFormat="1" ht="59.45" customHeight="1" x14ac:dyDescent="0.25">
      <c r="A3" s="2" t="s">
        <v>138</v>
      </c>
      <c r="B3" s="3" t="s">
        <v>139</v>
      </c>
      <c r="C3" s="4" t="s">
        <v>140</v>
      </c>
      <c r="D3" s="5" t="s">
        <v>141</v>
      </c>
      <c r="E3" s="5" t="s">
        <v>142</v>
      </c>
      <c r="F3" s="5" t="s">
        <v>143</v>
      </c>
      <c r="G3" s="5" t="s">
        <v>144</v>
      </c>
      <c r="H3" s="4" t="s">
        <v>145</v>
      </c>
      <c r="I3" s="41" t="s">
        <v>146</v>
      </c>
    </row>
    <row r="4" spans="1:10" s="1" customFormat="1" ht="9.75" customHeight="1" x14ac:dyDescent="0.25">
      <c r="A4" s="6">
        <v>1</v>
      </c>
      <c r="B4" s="7">
        <v>2</v>
      </c>
      <c r="C4" s="7">
        <v>3</v>
      </c>
      <c r="D4" s="7">
        <v>4</v>
      </c>
      <c r="E4" s="7">
        <v>5</v>
      </c>
      <c r="F4" s="7">
        <v>6</v>
      </c>
      <c r="G4" s="7">
        <v>7</v>
      </c>
      <c r="H4" s="8" t="s">
        <v>147</v>
      </c>
      <c r="I4" s="8" t="s">
        <v>148</v>
      </c>
    </row>
    <row r="5" spans="1:10" s="1" customFormat="1" ht="19.7" customHeight="1" x14ac:dyDescent="0.25">
      <c r="A5" s="9">
        <v>1</v>
      </c>
      <c r="B5" s="10"/>
      <c r="C5" s="10"/>
      <c r="D5" s="11" t="s">
        <v>149</v>
      </c>
      <c r="E5" s="12">
        <v>41155983</v>
      </c>
      <c r="F5" s="13">
        <v>0</v>
      </c>
      <c r="G5" s="13">
        <v>0</v>
      </c>
      <c r="H5" s="13">
        <v>0</v>
      </c>
      <c r="I5" s="12">
        <v>41155983</v>
      </c>
    </row>
    <row r="6" spans="1:10" s="1" customFormat="1" ht="19.7" customHeight="1" x14ac:dyDescent="0.25">
      <c r="A6" s="10"/>
      <c r="B6" s="10"/>
      <c r="C6" s="10"/>
      <c r="D6" s="10"/>
      <c r="E6" s="10"/>
      <c r="F6" s="10"/>
      <c r="G6" s="10"/>
      <c r="H6" s="10"/>
      <c r="I6" s="10"/>
    </row>
    <row r="7" spans="1:10" s="1" customFormat="1" ht="19.7" customHeight="1" x14ac:dyDescent="0.25">
      <c r="A7" s="10"/>
      <c r="B7" s="10"/>
      <c r="C7" s="10"/>
      <c r="D7" s="10"/>
      <c r="E7" s="10"/>
      <c r="F7" s="10"/>
      <c r="G7" s="10"/>
      <c r="H7" s="10"/>
      <c r="I7" s="10"/>
    </row>
    <row r="8" spans="1:10" s="1" customFormat="1" ht="19.7" customHeight="1" x14ac:dyDescent="0.25">
      <c r="A8" s="10"/>
      <c r="B8" s="10"/>
      <c r="C8" s="10"/>
      <c r="D8" s="10"/>
      <c r="E8" s="10"/>
      <c r="F8" s="10"/>
      <c r="G8" s="10"/>
      <c r="H8" s="10"/>
      <c r="I8" s="10"/>
    </row>
    <row r="9" spans="1:10" s="1" customFormat="1" ht="19.7" customHeight="1" x14ac:dyDescent="0.25">
      <c r="A9" s="10"/>
      <c r="B9" s="10"/>
      <c r="C9" s="10"/>
      <c r="D9" s="10"/>
      <c r="E9" s="10"/>
      <c r="F9" s="10"/>
      <c r="G9" s="10"/>
      <c r="H9" s="10"/>
      <c r="I9" s="10"/>
    </row>
    <row r="10" spans="1:10" s="1" customFormat="1" ht="19.7" customHeight="1" x14ac:dyDescent="0.25">
      <c r="A10" s="10"/>
      <c r="B10" s="10"/>
      <c r="C10" s="10"/>
      <c r="D10" s="10"/>
      <c r="E10" s="10"/>
      <c r="F10" s="10"/>
      <c r="G10" s="10"/>
      <c r="H10" s="10"/>
      <c r="I10" s="10"/>
    </row>
    <row r="11" spans="1:10" s="1" customFormat="1" ht="19.7" customHeight="1" x14ac:dyDescent="0.25">
      <c r="A11" s="10"/>
      <c r="B11" s="10"/>
      <c r="C11" s="10"/>
      <c r="D11" s="10"/>
      <c r="E11" s="10"/>
      <c r="F11" s="10"/>
      <c r="G11" s="10"/>
      <c r="H11" s="10"/>
      <c r="I11" s="10"/>
    </row>
    <row r="12" spans="1:10" s="1" customFormat="1" ht="19.7" customHeight="1" x14ac:dyDescent="0.25">
      <c r="A12" s="10"/>
      <c r="B12" s="10"/>
      <c r="C12" s="10"/>
      <c r="D12" s="10"/>
      <c r="E12" s="10"/>
      <c r="F12" s="10"/>
      <c r="G12" s="10"/>
      <c r="H12" s="10"/>
      <c r="I12" s="10"/>
    </row>
    <row r="13" spans="1:10" s="1" customFormat="1" ht="19.7" customHeight="1" x14ac:dyDescent="0.25">
      <c r="A13" s="10"/>
      <c r="B13" s="10"/>
      <c r="C13" s="10"/>
      <c r="D13" s="10"/>
      <c r="E13" s="10"/>
      <c r="F13" s="10"/>
      <c r="G13" s="10"/>
      <c r="H13" s="10"/>
      <c r="I13" s="10"/>
    </row>
    <row r="14" spans="1:10" s="1" customFormat="1" ht="19.7" customHeight="1" x14ac:dyDescent="0.25">
      <c r="A14" s="10"/>
      <c r="B14" s="10"/>
      <c r="C14" s="10"/>
      <c r="D14" s="10"/>
      <c r="E14" s="10"/>
      <c r="F14" s="10"/>
      <c r="G14" s="10"/>
      <c r="H14" s="10"/>
      <c r="I14" s="10"/>
    </row>
    <row r="15" spans="1:10" s="1" customFormat="1" ht="19.7" customHeight="1" x14ac:dyDescent="0.25">
      <c r="A15" s="10"/>
      <c r="B15" s="10"/>
      <c r="C15" s="10"/>
      <c r="D15" s="10"/>
      <c r="E15" s="10"/>
      <c r="F15" s="10"/>
      <c r="G15" s="10"/>
      <c r="H15" s="10"/>
      <c r="I15" s="10"/>
    </row>
    <row r="16" spans="1:10" s="1" customFormat="1" ht="19.7" customHeight="1" x14ac:dyDescent="0.25">
      <c r="A16" s="10"/>
      <c r="B16" s="531" t="s">
        <v>150</v>
      </c>
      <c r="C16" s="532"/>
      <c r="D16" s="533"/>
      <c r="E16" s="14">
        <v>41155983</v>
      </c>
      <c r="F16" s="15" t="s">
        <v>151</v>
      </c>
      <c r="G16" s="15" t="s">
        <v>151</v>
      </c>
      <c r="H16" s="15" t="s">
        <v>151</v>
      </c>
      <c r="I16" s="14">
        <v>41155983</v>
      </c>
    </row>
    <row r="17" spans="1:10" s="1" customFormat="1" ht="20.45" customHeight="1" x14ac:dyDescent="0.25">
      <c r="A17" s="530" t="s">
        <v>152</v>
      </c>
      <c r="B17" s="530"/>
      <c r="C17" s="530"/>
      <c r="D17" s="530"/>
      <c r="E17" s="530"/>
      <c r="F17" s="530"/>
      <c r="G17" s="530"/>
      <c r="H17" s="530"/>
      <c r="I17" s="530"/>
      <c r="J17" s="530"/>
    </row>
    <row r="18" spans="1:10" s="1" customFormat="1" ht="9.75" customHeight="1" x14ac:dyDescent="0.25">
      <c r="A18" s="534" t="s">
        <v>153</v>
      </c>
      <c r="B18" s="534"/>
      <c r="C18" s="534"/>
      <c r="D18" s="534"/>
      <c r="E18" s="534"/>
      <c r="F18" s="534"/>
      <c r="G18" s="534"/>
      <c r="H18" s="534"/>
      <c r="I18" s="534"/>
      <c r="J18" s="534"/>
    </row>
    <row r="19" spans="1:10" s="1" customFormat="1" ht="19.7" customHeight="1" x14ac:dyDescent="0.25">
      <c r="A19" s="535" t="s">
        <v>154</v>
      </c>
      <c r="B19" s="535"/>
      <c r="C19" s="535"/>
      <c r="D19" s="535"/>
      <c r="E19" s="535"/>
      <c r="F19" s="535"/>
      <c r="G19" s="535"/>
      <c r="H19" s="535"/>
      <c r="I19" s="535"/>
      <c r="J19" s="535"/>
    </row>
    <row r="20" spans="1:10" s="1" customFormat="1" ht="19.7" customHeight="1" x14ac:dyDescent="0.25">
      <c r="A20" s="536" t="s">
        <v>155</v>
      </c>
      <c r="B20" s="536"/>
      <c r="C20" s="536"/>
      <c r="D20" s="536"/>
      <c r="E20" s="536"/>
      <c r="F20" s="536"/>
      <c r="G20" s="536"/>
      <c r="H20" s="536"/>
      <c r="I20" s="536"/>
      <c r="J20" s="536"/>
    </row>
    <row r="21" spans="1:10" x14ac:dyDescent="0.25">
      <c r="D21" s="16"/>
    </row>
    <row r="22" spans="1:10" x14ac:dyDescent="0.25">
      <c r="D22" s="16"/>
    </row>
    <row r="23" spans="1:10" x14ac:dyDescent="0.25">
      <c r="D23" s="17"/>
    </row>
    <row r="24" spans="1:10" x14ac:dyDescent="0.25">
      <c r="D24" s="18" t="s">
        <v>27</v>
      </c>
    </row>
    <row r="25" spans="1:10" x14ac:dyDescent="0.25">
      <c r="D25" s="19" t="s">
        <v>28</v>
      </c>
    </row>
    <row r="33" spans="2:5" ht="18" x14ac:dyDescent="0.25">
      <c r="B33" s="537" t="s">
        <v>156</v>
      </c>
      <c r="C33" s="537"/>
      <c r="D33" s="537"/>
      <c r="E33" s="537"/>
    </row>
    <row r="34" spans="2:5" ht="18" x14ac:dyDescent="0.25">
      <c r="B34" s="537" t="s">
        <v>157</v>
      </c>
      <c r="C34" s="537"/>
      <c r="D34" s="537"/>
      <c r="E34" s="537"/>
    </row>
    <row r="35" spans="2:5" ht="18" x14ac:dyDescent="0.25">
      <c r="B35" s="537" t="s">
        <v>158</v>
      </c>
      <c r="C35" s="537"/>
      <c r="D35" s="537"/>
      <c r="E35" s="537"/>
    </row>
    <row r="36" spans="2:5" x14ac:dyDescent="0.25">
      <c r="B36" s="17"/>
      <c r="C36" s="17"/>
      <c r="D36" s="17"/>
      <c r="E36" s="17"/>
    </row>
    <row r="37" spans="2:5" ht="21" customHeight="1" x14ac:dyDescent="0.25">
      <c r="B37" s="20" t="s">
        <v>5</v>
      </c>
      <c r="C37" s="21" t="s">
        <v>8</v>
      </c>
      <c r="D37" s="22" t="s">
        <v>9</v>
      </c>
      <c r="E37" s="23" t="s">
        <v>159</v>
      </c>
    </row>
    <row r="38" spans="2:5" ht="24" customHeight="1" x14ac:dyDescent="0.25">
      <c r="B38" s="24">
        <v>1</v>
      </c>
      <c r="C38" s="25"/>
      <c r="D38" s="26" t="s">
        <v>160</v>
      </c>
      <c r="E38" s="27">
        <v>159990900</v>
      </c>
    </row>
    <row r="39" spans="2:5" ht="24" customHeight="1" x14ac:dyDescent="0.25">
      <c r="B39" s="28">
        <v>2</v>
      </c>
      <c r="C39" s="29"/>
      <c r="D39" s="30" t="s">
        <v>161</v>
      </c>
      <c r="E39" s="31">
        <v>258021200</v>
      </c>
    </row>
    <row r="40" spans="2:5" ht="24" customHeight="1" x14ac:dyDescent="0.25">
      <c r="B40" s="28"/>
      <c r="C40" s="29"/>
      <c r="D40" s="30" t="s">
        <v>162</v>
      </c>
      <c r="E40" s="32">
        <f>E38+E39</f>
        <v>418012100</v>
      </c>
    </row>
    <row r="41" spans="2:5" ht="24" customHeight="1" x14ac:dyDescent="0.25">
      <c r="B41" s="28">
        <v>3</v>
      </c>
      <c r="C41" s="29"/>
      <c r="D41" s="30" t="s">
        <v>163</v>
      </c>
      <c r="E41" s="32"/>
    </row>
    <row r="42" spans="2:5" ht="24" customHeight="1" x14ac:dyDescent="0.25">
      <c r="B42" s="28"/>
      <c r="C42" s="29"/>
      <c r="D42" s="30" t="s">
        <v>164</v>
      </c>
      <c r="E42" s="33">
        <v>0</v>
      </c>
    </row>
    <row r="43" spans="2:5" ht="24" customHeight="1" x14ac:dyDescent="0.25">
      <c r="B43" s="28"/>
      <c r="C43" s="29"/>
      <c r="D43" s="34" t="s">
        <v>165</v>
      </c>
      <c r="E43" s="33"/>
    </row>
    <row r="44" spans="2:5" ht="24" customHeight="1" x14ac:dyDescent="0.25">
      <c r="B44" s="28"/>
      <c r="C44" s="29"/>
      <c r="D44" s="35" t="s">
        <v>166</v>
      </c>
      <c r="E44" s="33">
        <v>3650000</v>
      </c>
    </row>
    <row r="45" spans="2:5" ht="24" customHeight="1" x14ac:dyDescent="0.25">
      <c r="B45" s="28"/>
      <c r="C45" s="29"/>
      <c r="D45" s="35" t="s">
        <v>167</v>
      </c>
      <c r="E45" s="33">
        <v>14064000</v>
      </c>
    </row>
    <row r="46" spans="2:5" ht="24" customHeight="1" x14ac:dyDescent="0.25">
      <c r="B46" s="28"/>
      <c r="C46" s="29"/>
      <c r="D46" s="36" t="s">
        <v>168</v>
      </c>
      <c r="E46" s="33">
        <v>0</v>
      </c>
    </row>
    <row r="47" spans="2:5" ht="24" customHeight="1" x14ac:dyDescent="0.25">
      <c r="B47" s="28"/>
      <c r="C47" s="29"/>
      <c r="D47" s="30" t="s">
        <v>169</v>
      </c>
      <c r="E47" s="31">
        <v>0</v>
      </c>
    </row>
    <row r="48" spans="2:5" ht="24" customHeight="1" x14ac:dyDescent="0.25">
      <c r="B48" s="37"/>
      <c r="C48" s="38"/>
      <c r="D48" s="39" t="s">
        <v>170</v>
      </c>
      <c r="E48" s="40">
        <f>E40-E44-E45</f>
        <v>400298100</v>
      </c>
    </row>
    <row r="49" spans="2:5" x14ac:dyDescent="0.25">
      <c r="B49" s="17"/>
      <c r="C49" s="17"/>
      <c r="D49" s="17"/>
      <c r="E49" s="17"/>
    </row>
    <row r="50" spans="2:5" x14ac:dyDescent="0.25">
      <c r="B50" s="17"/>
      <c r="C50" s="17"/>
      <c r="D50" s="19" t="s">
        <v>171</v>
      </c>
      <c r="E50" s="17"/>
    </row>
    <row r="51" spans="2:5" x14ac:dyDescent="0.25">
      <c r="D51" s="16" t="s">
        <v>25</v>
      </c>
    </row>
    <row r="52" spans="2:5" x14ac:dyDescent="0.25">
      <c r="D52" s="16"/>
    </row>
    <row r="53" spans="2:5" x14ac:dyDescent="0.25">
      <c r="D53" s="16"/>
    </row>
    <row r="54" spans="2:5" x14ac:dyDescent="0.25">
      <c r="D54" s="16"/>
    </row>
    <row r="55" spans="2:5" x14ac:dyDescent="0.25">
      <c r="D55" s="17"/>
    </row>
    <row r="56" spans="2:5" x14ac:dyDescent="0.25">
      <c r="D56" s="18" t="s">
        <v>27</v>
      </c>
    </row>
    <row r="57" spans="2:5" x14ac:dyDescent="0.25">
      <c r="D57" s="19" t="s">
        <v>28</v>
      </c>
    </row>
    <row r="63" spans="2:5" ht="18" x14ac:dyDescent="0.25">
      <c r="B63" s="537" t="s">
        <v>156</v>
      </c>
      <c r="C63" s="537"/>
      <c r="D63" s="537"/>
      <c r="E63" s="537"/>
    </row>
    <row r="64" spans="2:5" ht="18" x14ac:dyDescent="0.25">
      <c r="B64" s="537" t="s">
        <v>157</v>
      </c>
      <c r="C64" s="537"/>
      <c r="D64" s="537"/>
      <c r="E64" s="537"/>
    </row>
    <row r="65" spans="2:5" ht="18" x14ac:dyDescent="0.25">
      <c r="B65" s="537" t="s">
        <v>172</v>
      </c>
      <c r="C65" s="537"/>
      <c r="D65" s="537"/>
      <c r="E65" s="537"/>
    </row>
    <row r="66" spans="2:5" x14ac:dyDescent="0.25">
      <c r="B66" s="17"/>
      <c r="C66" s="17"/>
      <c r="D66" s="17"/>
      <c r="E66" s="17"/>
    </row>
    <row r="67" spans="2:5" x14ac:dyDescent="0.25">
      <c r="B67" s="20" t="s">
        <v>5</v>
      </c>
      <c r="C67" s="21" t="s">
        <v>8</v>
      </c>
      <c r="D67" s="22" t="s">
        <v>9</v>
      </c>
      <c r="E67" s="23" t="s">
        <v>159</v>
      </c>
    </row>
    <row r="68" spans="2:5" ht="24" customHeight="1" x14ac:dyDescent="0.25">
      <c r="B68" s="24">
        <v>1</v>
      </c>
      <c r="C68" s="25"/>
      <c r="D68" s="26" t="s">
        <v>173</v>
      </c>
      <c r="E68" s="42">
        <v>400298100</v>
      </c>
    </row>
    <row r="69" spans="2:5" ht="24" customHeight="1" x14ac:dyDescent="0.25">
      <c r="B69" s="28">
        <v>2</v>
      </c>
      <c r="C69" s="29"/>
      <c r="D69" s="30" t="s">
        <v>161</v>
      </c>
      <c r="E69" s="31">
        <v>0</v>
      </c>
    </row>
    <row r="70" spans="2:5" ht="24" customHeight="1" x14ac:dyDescent="0.25">
      <c r="B70" s="28"/>
      <c r="C70" s="29"/>
      <c r="D70" s="30" t="s">
        <v>162</v>
      </c>
      <c r="E70" s="32">
        <f>E68+E69</f>
        <v>400298100</v>
      </c>
    </row>
    <row r="71" spans="2:5" ht="24" customHeight="1" x14ac:dyDescent="0.25">
      <c r="B71" s="28">
        <v>3</v>
      </c>
      <c r="C71" s="29"/>
      <c r="D71" s="30" t="s">
        <v>163</v>
      </c>
      <c r="E71" s="32"/>
    </row>
    <row r="72" spans="2:5" ht="24" customHeight="1" x14ac:dyDescent="0.25">
      <c r="B72" s="28"/>
      <c r="C72" s="29"/>
      <c r="D72" s="30" t="s">
        <v>164</v>
      </c>
      <c r="E72" s="33">
        <v>0</v>
      </c>
    </row>
    <row r="73" spans="2:5" ht="24" customHeight="1" x14ac:dyDescent="0.25">
      <c r="B73" s="28"/>
      <c r="C73" s="29"/>
      <c r="D73" s="35" t="s">
        <v>165</v>
      </c>
      <c r="E73" s="33"/>
    </row>
    <row r="74" spans="2:5" ht="24" customHeight="1" x14ac:dyDescent="0.25">
      <c r="B74" s="28"/>
      <c r="C74" s="29"/>
      <c r="D74" s="43" t="s">
        <v>166</v>
      </c>
      <c r="E74" s="33">
        <v>800000</v>
      </c>
    </row>
    <row r="75" spans="2:5" ht="24" customHeight="1" x14ac:dyDescent="0.25">
      <c r="B75" s="28"/>
      <c r="C75" s="29"/>
      <c r="D75" s="43" t="s">
        <v>167</v>
      </c>
      <c r="E75" s="33">
        <v>0</v>
      </c>
    </row>
    <row r="76" spans="2:5" ht="24" customHeight="1" x14ac:dyDescent="0.25">
      <c r="B76" s="28"/>
      <c r="C76" s="29"/>
      <c r="D76" s="36" t="s">
        <v>168</v>
      </c>
      <c r="E76" s="33">
        <v>0</v>
      </c>
    </row>
    <row r="77" spans="2:5" ht="24" customHeight="1" x14ac:dyDescent="0.25">
      <c r="B77" s="28"/>
      <c r="C77" s="29"/>
      <c r="D77" s="30" t="s">
        <v>169</v>
      </c>
      <c r="E77" s="31">
        <v>0</v>
      </c>
    </row>
    <row r="78" spans="2:5" ht="24" customHeight="1" x14ac:dyDescent="0.25">
      <c r="B78" s="37"/>
      <c r="C78" s="38"/>
      <c r="D78" s="39" t="s">
        <v>170</v>
      </c>
      <c r="E78" s="40">
        <f>E70-E74-E75</f>
        <v>399498100</v>
      </c>
    </row>
    <row r="79" spans="2:5" x14ac:dyDescent="0.25">
      <c r="B79" s="17"/>
      <c r="C79" s="17"/>
      <c r="D79" s="17"/>
      <c r="E79" s="17"/>
    </row>
    <row r="80" spans="2:5" x14ac:dyDescent="0.25">
      <c r="B80" s="17"/>
      <c r="C80" s="17"/>
      <c r="D80" s="19" t="s">
        <v>174</v>
      </c>
      <c r="E80" s="17"/>
    </row>
    <row r="81" spans="2:5" x14ac:dyDescent="0.25">
      <c r="D81" s="16" t="s">
        <v>25</v>
      </c>
    </row>
    <row r="82" spans="2:5" x14ac:dyDescent="0.25">
      <c r="D82" s="16"/>
    </row>
    <row r="83" spans="2:5" x14ac:dyDescent="0.25">
      <c r="D83" s="16"/>
    </row>
    <row r="84" spans="2:5" x14ac:dyDescent="0.25">
      <c r="D84" s="16"/>
    </row>
    <row r="85" spans="2:5" x14ac:dyDescent="0.25">
      <c r="D85" s="17"/>
    </row>
    <row r="86" spans="2:5" x14ac:dyDescent="0.25">
      <c r="D86" s="18" t="s">
        <v>27</v>
      </c>
    </row>
    <row r="87" spans="2:5" x14ac:dyDescent="0.25">
      <c r="D87" s="19" t="s">
        <v>28</v>
      </c>
    </row>
    <row r="92" spans="2:5" ht="18" x14ac:dyDescent="0.25">
      <c r="B92" s="537" t="s">
        <v>156</v>
      </c>
      <c r="C92" s="537"/>
      <c r="D92" s="537"/>
      <c r="E92" s="537"/>
    </row>
    <row r="93" spans="2:5" ht="18" x14ac:dyDescent="0.25">
      <c r="B93" s="537" t="s">
        <v>157</v>
      </c>
      <c r="C93" s="537"/>
      <c r="D93" s="537"/>
      <c r="E93" s="537"/>
    </row>
    <row r="94" spans="2:5" ht="18" x14ac:dyDescent="0.25">
      <c r="B94" s="537" t="s">
        <v>175</v>
      </c>
      <c r="C94" s="537"/>
      <c r="D94" s="537"/>
      <c r="E94" s="537"/>
    </row>
    <row r="95" spans="2:5" x14ac:dyDescent="0.25">
      <c r="B95" s="17"/>
      <c r="C95" s="17"/>
      <c r="D95" s="17"/>
      <c r="E95" s="17"/>
    </row>
    <row r="96" spans="2:5" ht="27" customHeight="1" x14ac:dyDescent="0.25">
      <c r="B96" s="20" t="s">
        <v>5</v>
      </c>
      <c r="C96" s="21" t="s">
        <v>8</v>
      </c>
      <c r="D96" s="22" t="s">
        <v>9</v>
      </c>
      <c r="E96" s="23" t="s">
        <v>159</v>
      </c>
    </row>
    <row r="97" spans="2:5" ht="27" customHeight="1" x14ac:dyDescent="0.25">
      <c r="B97" s="24">
        <v>1</v>
      </c>
      <c r="C97" s="25"/>
      <c r="D97" s="26" t="s">
        <v>176</v>
      </c>
      <c r="E97" s="40">
        <v>399498100</v>
      </c>
    </row>
    <row r="98" spans="2:5" ht="27" customHeight="1" x14ac:dyDescent="0.25">
      <c r="B98" s="28">
        <v>2</v>
      </c>
      <c r="C98" s="29"/>
      <c r="D98" s="30" t="s">
        <v>161</v>
      </c>
      <c r="E98" s="31">
        <v>0</v>
      </c>
    </row>
    <row r="99" spans="2:5" ht="27" customHeight="1" x14ac:dyDescent="0.25">
      <c r="B99" s="28"/>
      <c r="C99" s="29"/>
      <c r="D99" s="30" t="s">
        <v>162</v>
      </c>
      <c r="E99" s="32">
        <f>E97+E98</f>
        <v>399498100</v>
      </c>
    </row>
    <row r="100" spans="2:5" ht="27" customHeight="1" x14ac:dyDescent="0.25">
      <c r="B100" s="28">
        <v>3</v>
      </c>
      <c r="C100" s="29"/>
      <c r="D100" s="30" t="s">
        <v>163</v>
      </c>
      <c r="E100" s="32"/>
    </row>
    <row r="101" spans="2:5" ht="27" customHeight="1" x14ac:dyDescent="0.25">
      <c r="B101" s="28"/>
      <c r="C101" s="29"/>
      <c r="D101" s="30" t="s">
        <v>164</v>
      </c>
      <c r="E101" s="33">
        <v>0</v>
      </c>
    </row>
    <row r="102" spans="2:5" ht="27" customHeight="1" x14ac:dyDescent="0.25">
      <c r="B102" s="28"/>
      <c r="C102" s="29"/>
      <c r="D102" s="35" t="s">
        <v>165</v>
      </c>
      <c r="E102" s="33"/>
    </row>
    <row r="103" spans="2:5" ht="27" customHeight="1" x14ac:dyDescent="0.25">
      <c r="B103" s="28"/>
      <c r="C103" s="29"/>
      <c r="D103" s="43" t="s">
        <v>166</v>
      </c>
      <c r="E103" s="33">
        <v>93576000</v>
      </c>
    </row>
    <row r="104" spans="2:5" ht="27" customHeight="1" x14ac:dyDescent="0.25">
      <c r="B104" s="28"/>
      <c r="C104" s="29"/>
      <c r="D104" s="43" t="s">
        <v>167</v>
      </c>
      <c r="E104" s="33">
        <v>0</v>
      </c>
    </row>
    <row r="105" spans="2:5" ht="27" customHeight="1" x14ac:dyDescent="0.25">
      <c r="B105" s="28"/>
      <c r="C105" s="29"/>
      <c r="D105" s="36" t="s">
        <v>168</v>
      </c>
      <c r="E105" s="33">
        <v>0</v>
      </c>
    </row>
    <row r="106" spans="2:5" ht="27" customHeight="1" x14ac:dyDescent="0.25">
      <c r="B106" s="28"/>
      <c r="C106" s="29"/>
      <c r="D106" s="30" t="s">
        <v>169</v>
      </c>
      <c r="E106" s="31">
        <v>0</v>
      </c>
    </row>
    <row r="107" spans="2:5" ht="27" customHeight="1" x14ac:dyDescent="0.25">
      <c r="B107" s="37"/>
      <c r="C107" s="38"/>
      <c r="D107" s="39" t="s">
        <v>170</v>
      </c>
      <c r="E107" s="40">
        <f>E99-E103-E104</f>
        <v>305922100</v>
      </c>
    </row>
    <row r="108" spans="2:5" x14ac:dyDescent="0.25">
      <c r="B108" s="17"/>
      <c r="C108" s="17"/>
      <c r="D108" s="17"/>
      <c r="E108" s="17"/>
    </row>
    <row r="109" spans="2:5" x14ac:dyDescent="0.25">
      <c r="B109" s="17"/>
      <c r="C109" s="17"/>
      <c r="D109" s="19" t="s">
        <v>177</v>
      </c>
      <c r="E109" s="17"/>
    </row>
    <row r="110" spans="2:5" x14ac:dyDescent="0.25">
      <c r="D110" s="16" t="s">
        <v>25</v>
      </c>
    </row>
    <row r="111" spans="2:5" x14ac:dyDescent="0.25">
      <c r="D111" s="16"/>
    </row>
    <row r="112" spans="2:5" x14ac:dyDescent="0.25">
      <c r="D112" s="16"/>
    </row>
    <row r="113" spans="2:5" x14ac:dyDescent="0.25">
      <c r="D113" s="16"/>
    </row>
    <row r="114" spans="2:5" x14ac:dyDescent="0.25">
      <c r="D114" s="17"/>
    </row>
    <row r="115" spans="2:5" x14ac:dyDescent="0.25">
      <c r="D115" s="18" t="s">
        <v>27</v>
      </c>
    </row>
    <row r="116" spans="2:5" x14ac:dyDescent="0.25">
      <c r="D116" s="19" t="s">
        <v>28</v>
      </c>
    </row>
    <row r="125" spans="2:5" ht="18" x14ac:dyDescent="0.25">
      <c r="B125" s="537" t="s">
        <v>156</v>
      </c>
      <c r="C125" s="537"/>
      <c r="D125" s="537"/>
      <c r="E125" s="537"/>
    </row>
    <row r="126" spans="2:5" ht="18" x14ac:dyDescent="0.25">
      <c r="B126" s="537" t="s">
        <v>157</v>
      </c>
      <c r="C126" s="537"/>
      <c r="D126" s="537"/>
      <c r="E126" s="537"/>
    </row>
    <row r="127" spans="2:5" ht="18" x14ac:dyDescent="0.25">
      <c r="B127" s="537" t="s">
        <v>178</v>
      </c>
      <c r="C127" s="537"/>
      <c r="D127" s="537"/>
      <c r="E127" s="537"/>
    </row>
    <row r="128" spans="2:5" x14ac:dyDescent="0.25">
      <c r="B128" s="17"/>
      <c r="C128" s="17"/>
      <c r="D128" s="17"/>
      <c r="E128" s="17"/>
    </row>
    <row r="129" spans="2:5" ht="24" customHeight="1" x14ac:dyDescent="0.25">
      <c r="B129" s="20" t="s">
        <v>5</v>
      </c>
      <c r="C129" s="21" t="s">
        <v>8</v>
      </c>
      <c r="D129" s="22" t="s">
        <v>9</v>
      </c>
      <c r="E129" s="23" t="s">
        <v>159</v>
      </c>
    </row>
    <row r="130" spans="2:5" ht="24" customHeight="1" x14ac:dyDescent="0.25">
      <c r="B130" s="24">
        <v>1</v>
      </c>
      <c r="C130" s="25"/>
      <c r="D130" s="26" t="s">
        <v>179</v>
      </c>
      <c r="E130" s="40">
        <f>E107</f>
        <v>305922100</v>
      </c>
    </row>
    <row r="131" spans="2:5" ht="24" customHeight="1" x14ac:dyDescent="0.25">
      <c r="B131" s="28">
        <v>2</v>
      </c>
      <c r="C131" s="29"/>
      <c r="D131" s="30" t="s">
        <v>161</v>
      </c>
      <c r="E131" s="31">
        <v>0</v>
      </c>
    </row>
    <row r="132" spans="2:5" ht="24" customHeight="1" x14ac:dyDescent="0.25">
      <c r="B132" s="28"/>
      <c r="C132" s="29"/>
      <c r="D132" s="30" t="s">
        <v>162</v>
      </c>
      <c r="E132" s="32">
        <f>E130+E131</f>
        <v>305922100</v>
      </c>
    </row>
    <row r="133" spans="2:5" ht="24" customHeight="1" x14ac:dyDescent="0.25">
      <c r="B133" s="28">
        <v>3</v>
      </c>
      <c r="C133" s="29"/>
      <c r="D133" s="30" t="s">
        <v>163</v>
      </c>
      <c r="E133" s="32"/>
    </row>
    <row r="134" spans="2:5" ht="24" customHeight="1" x14ac:dyDescent="0.25">
      <c r="B134" s="28"/>
      <c r="C134" s="29"/>
      <c r="D134" s="30" t="s">
        <v>164</v>
      </c>
      <c r="E134" s="33">
        <v>0</v>
      </c>
    </row>
    <row r="135" spans="2:5" ht="24" customHeight="1" x14ac:dyDescent="0.25">
      <c r="B135" s="28"/>
      <c r="C135" s="29"/>
      <c r="D135" s="35" t="s">
        <v>165</v>
      </c>
      <c r="E135" s="33"/>
    </row>
    <row r="136" spans="2:5" ht="24" customHeight="1" x14ac:dyDescent="0.25">
      <c r="B136" s="28"/>
      <c r="C136" s="29"/>
      <c r="D136" s="43" t="s">
        <v>166</v>
      </c>
      <c r="E136" s="33">
        <v>52200000</v>
      </c>
    </row>
    <row r="137" spans="2:5" ht="24" customHeight="1" x14ac:dyDescent="0.25">
      <c r="B137" s="28"/>
      <c r="C137" s="29"/>
      <c r="D137" s="43" t="s">
        <v>167</v>
      </c>
      <c r="E137" s="33">
        <v>3300000</v>
      </c>
    </row>
    <row r="138" spans="2:5" ht="24" customHeight="1" x14ac:dyDescent="0.25">
      <c r="B138" s="28"/>
      <c r="C138" s="29"/>
      <c r="D138" s="36" t="s">
        <v>168</v>
      </c>
      <c r="E138" s="33">
        <v>15000000</v>
      </c>
    </row>
    <row r="139" spans="2:5" ht="24" customHeight="1" x14ac:dyDescent="0.25">
      <c r="B139" s="28"/>
      <c r="C139" s="29"/>
      <c r="D139" s="30" t="s">
        <v>169</v>
      </c>
      <c r="E139" s="31">
        <f>SUM(E136:E138)</f>
        <v>70500000</v>
      </c>
    </row>
    <row r="140" spans="2:5" ht="24" customHeight="1" x14ac:dyDescent="0.25">
      <c r="B140" s="37"/>
      <c r="C140" s="38"/>
      <c r="D140" s="39" t="s">
        <v>170</v>
      </c>
      <c r="E140" s="40">
        <f>E130+E131-E139</f>
        <v>235422100</v>
      </c>
    </row>
    <row r="141" spans="2:5" x14ac:dyDescent="0.25">
      <c r="B141" s="17"/>
      <c r="C141" s="17"/>
      <c r="D141" s="17"/>
      <c r="E141" s="17"/>
    </row>
    <row r="142" spans="2:5" x14ac:dyDescent="0.25">
      <c r="B142" s="17"/>
      <c r="C142" s="17"/>
      <c r="D142" s="19" t="s">
        <v>180</v>
      </c>
      <c r="E142" s="17"/>
    </row>
    <row r="143" spans="2:5" x14ac:dyDescent="0.25">
      <c r="D143" s="16" t="s">
        <v>25</v>
      </c>
    </row>
    <row r="144" spans="2:5" x14ac:dyDescent="0.25">
      <c r="D144" s="16"/>
    </row>
    <row r="145" spans="2:5" x14ac:dyDescent="0.25">
      <c r="D145" s="16"/>
    </row>
    <row r="146" spans="2:5" x14ac:dyDescent="0.25">
      <c r="D146" s="16"/>
    </row>
    <row r="147" spans="2:5" x14ac:dyDescent="0.25">
      <c r="D147" s="17"/>
    </row>
    <row r="148" spans="2:5" x14ac:dyDescent="0.25">
      <c r="D148" s="18" t="s">
        <v>27</v>
      </c>
    </row>
    <row r="149" spans="2:5" x14ac:dyDescent="0.25">
      <c r="D149" s="19" t="s">
        <v>28</v>
      </c>
    </row>
    <row r="154" spans="2:5" ht="18" x14ac:dyDescent="0.25">
      <c r="B154" s="537" t="s">
        <v>156</v>
      </c>
      <c r="C154" s="537"/>
      <c r="D154" s="537"/>
      <c r="E154" s="537"/>
    </row>
    <row r="155" spans="2:5" ht="18" x14ac:dyDescent="0.25">
      <c r="B155" s="537" t="s">
        <v>157</v>
      </c>
      <c r="C155" s="537"/>
      <c r="D155" s="537"/>
      <c r="E155" s="537"/>
    </row>
    <row r="156" spans="2:5" ht="18" x14ac:dyDescent="0.25">
      <c r="B156" s="537" t="s">
        <v>181</v>
      </c>
      <c r="C156" s="537"/>
      <c r="D156" s="537"/>
      <c r="E156" s="537"/>
    </row>
    <row r="157" spans="2:5" x14ac:dyDescent="0.25">
      <c r="B157" s="17"/>
      <c r="C157" s="17"/>
      <c r="D157" s="17"/>
      <c r="E157" s="17"/>
    </row>
    <row r="158" spans="2:5" ht="24" customHeight="1" x14ac:dyDescent="0.25">
      <c r="B158" s="20" t="s">
        <v>5</v>
      </c>
      <c r="C158" s="21" t="s">
        <v>8</v>
      </c>
      <c r="D158" s="22" t="s">
        <v>9</v>
      </c>
      <c r="E158" s="23" t="s">
        <v>159</v>
      </c>
    </row>
    <row r="159" spans="2:5" ht="24" customHeight="1" x14ac:dyDescent="0.25">
      <c r="B159" s="24">
        <v>1</v>
      </c>
      <c r="C159" s="25"/>
      <c r="D159" s="26" t="s">
        <v>179</v>
      </c>
      <c r="E159" s="40">
        <f>SPTJP!D15</f>
        <v>0</v>
      </c>
    </row>
    <row r="160" spans="2:5" ht="24" customHeight="1" x14ac:dyDescent="0.25">
      <c r="B160" s="28">
        <v>2</v>
      </c>
      <c r="C160" s="29"/>
      <c r="D160" s="30" t="s">
        <v>161</v>
      </c>
      <c r="E160" s="31">
        <v>0</v>
      </c>
    </row>
    <row r="161" spans="2:5" ht="24" customHeight="1" x14ac:dyDescent="0.25">
      <c r="B161" s="28"/>
      <c r="C161" s="29"/>
      <c r="D161" s="30" t="s">
        <v>162</v>
      </c>
      <c r="E161" s="32">
        <f>E159+E160</f>
        <v>0</v>
      </c>
    </row>
    <row r="162" spans="2:5" ht="24" customHeight="1" x14ac:dyDescent="0.25">
      <c r="B162" s="28">
        <v>3</v>
      </c>
      <c r="C162" s="29"/>
      <c r="D162" s="30" t="s">
        <v>163</v>
      </c>
      <c r="E162" s="32"/>
    </row>
    <row r="163" spans="2:5" ht="24" customHeight="1" x14ac:dyDescent="0.25">
      <c r="B163" s="28"/>
      <c r="C163" s="29"/>
      <c r="D163" s="30" t="s">
        <v>164</v>
      </c>
      <c r="E163" s="33">
        <v>0</v>
      </c>
    </row>
    <row r="164" spans="2:5" ht="24" customHeight="1" x14ac:dyDescent="0.25">
      <c r="B164" s="28"/>
      <c r="C164" s="29"/>
      <c r="D164" s="35" t="s">
        <v>165</v>
      </c>
      <c r="E164" s="33"/>
    </row>
    <row r="165" spans="2:5" ht="24" customHeight="1" x14ac:dyDescent="0.25">
      <c r="B165" s="28"/>
      <c r="C165" s="29"/>
      <c r="D165" s="43" t="s">
        <v>166</v>
      </c>
      <c r="E165" s="33">
        <v>0</v>
      </c>
    </row>
    <row r="166" spans="2:5" ht="24" customHeight="1" x14ac:dyDescent="0.25">
      <c r="B166" s="28"/>
      <c r="C166" s="29"/>
      <c r="D166" s="43" t="s">
        <v>167</v>
      </c>
      <c r="E166" s="33">
        <v>0</v>
      </c>
    </row>
    <row r="167" spans="2:5" ht="24" customHeight="1" x14ac:dyDescent="0.25">
      <c r="B167" s="28"/>
      <c r="C167" s="29"/>
      <c r="D167" s="36" t="s">
        <v>168</v>
      </c>
      <c r="E167" s="33">
        <v>0</v>
      </c>
    </row>
    <row r="168" spans="2:5" ht="24" customHeight="1" x14ac:dyDescent="0.25">
      <c r="B168" s="28"/>
      <c r="C168" s="29"/>
      <c r="D168" s="30" t="s">
        <v>169</v>
      </c>
      <c r="E168" s="31">
        <f>SUM(E165:E167)</f>
        <v>0</v>
      </c>
    </row>
    <row r="169" spans="2:5" ht="24" customHeight="1" x14ac:dyDescent="0.25">
      <c r="B169" s="37"/>
      <c r="C169" s="38"/>
      <c r="D169" s="39" t="s">
        <v>170</v>
      </c>
      <c r="E169" s="40">
        <f>E159+E160-E168</f>
        <v>0</v>
      </c>
    </row>
    <row r="170" spans="2:5" x14ac:dyDescent="0.25">
      <c r="B170" s="17"/>
      <c r="C170" s="17"/>
      <c r="D170" s="17"/>
      <c r="E170" s="17"/>
    </row>
    <row r="171" spans="2:5" x14ac:dyDescent="0.25">
      <c r="B171" s="17"/>
      <c r="C171" s="17"/>
      <c r="D171" s="19" t="s">
        <v>182</v>
      </c>
      <c r="E171" s="17"/>
    </row>
    <row r="172" spans="2:5" x14ac:dyDescent="0.25">
      <c r="D172" s="16" t="s">
        <v>25</v>
      </c>
    </row>
    <row r="173" spans="2:5" x14ac:dyDescent="0.25">
      <c r="D173" s="16"/>
    </row>
    <row r="174" spans="2:5" x14ac:dyDescent="0.25">
      <c r="D174" s="16"/>
    </row>
    <row r="175" spans="2:5" x14ac:dyDescent="0.25">
      <c r="D175" s="16"/>
    </row>
    <row r="176" spans="2:5" x14ac:dyDescent="0.25">
      <c r="D176" s="17"/>
    </row>
    <row r="177" spans="4:4" x14ac:dyDescent="0.25">
      <c r="D177" s="18" t="s">
        <v>27</v>
      </c>
    </row>
    <row r="178" spans="4:4" x14ac:dyDescent="0.25">
      <c r="D178" s="19" t="s">
        <v>28</v>
      </c>
    </row>
    <row r="290" spans="6:7" x14ac:dyDescent="0.25">
      <c r="F290" s="44"/>
      <c r="G290" s="45"/>
    </row>
    <row r="527" ht="25.5" customHeight="1" x14ac:dyDescent="0.25"/>
  </sheetData>
  <mergeCells count="22">
    <mergeCell ref="B155:E155"/>
    <mergeCell ref="B156:E156"/>
    <mergeCell ref="B94:E94"/>
    <mergeCell ref="B125:E125"/>
    <mergeCell ref="B126:E126"/>
    <mergeCell ref="B127:E127"/>
    <mergeCell ref="B154:E154"/>
    <mergeCell ref="B63:E63"/>
    <mergeCell ref="B64:E64"/>
    <mergeCell ref="B65:E65"/>
    <mergeCell ref="B92:E92"/>
    <mergeCell ref="B93:E93"/>
    <mergeCell ref="A19:J19"/>
    <mergeCell ref="A20:J20"/>
    <mergeCell ref="B33:E33"/>
    <mergeCell ref="B34:E34"/>
    <mergeCell ref="B35:E35"/>
    <mergeCell ref="A1:J1"/>
    <mergeCell ref="A2:J2"/>
    <mergeCell ref="B16:D16"/>
    <mergeCell ref="A17:J17"/>
    <mergeCell ref="A18:J18"/>
  </mergeCells>
  <pageMargins left="0.389583333333333" right="0.389583333333333" top="0.55000000000000004" bottom="1" header="0.5" footer="0.5"/>
  <pageSetup paperSize="5" scale="8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6E51-D20D-46FF-AC05-7ECB224A1AF3}">
  <dimension ref="B1:J14"/>
  <sheetViews>
    <sheetView workbookViewId="0">
      <selection activeCell="B17" sqref="B17"/>
    </sheetView>
  </sheetViews>
  <sheetFormatPr defaultRowHeight="15" x14ac:dyDescent="0.25"/>
  <cols>
    <col min="1" max="1" width="4" customWidth="1"/>
    <col min="2" max="2" width="5.42578125" customWidth="1"/>
    <col min="3" max="3" width="5.5703125" customWidth="1"/>
    <col min="4" max="4" width="21.7109375" customWidth="1"/>
    <col min="5" max="5" width="14.85546875" customWidth="1"/>
    <col min="6" max="6" width="3" customWidth="1"/>
    <col min="7" max="7" width="12.140625" customWidth="1"/>
    <col min="8" max="8" width="10" customWidth="1"/>
    <col min="9" max="9" width="17" customWidth="1"/>
  </cols>
  <sheetData>
    <row r="1" spans="2:10" ht="20.25" x14ac:dyDescent="0.25">
      <c r="B1" s="539" t="s">
        <v>82</v>
      </c>
      <c r="C1" s="539"/>
      <c r="D1" s="539"/>
      <c r="E1" s="539"/>
      <c r="F1" s="539"/>
      <c r="G1" s="539"/>
      <c r="H1" s="539"/>
      <c r="I1" s="539"/>
    </row>
    <row r="2" spans="2:10" ht="26.25" x14ac:dyDescent="0.25">
      <c r="B2" s="540" t="s">
        <v>280</v>
      </c>
      <c r="C2" s="540"/>
      <c r="D2" s="540"/>
      <c r="E2" s="540"/>
      <c r="F2" s="540"/>
      <c r="G2" s="540"/>
      <c r="H2" s="540"/>
      <c r="I2" s="540"/>
      <c r="J2" s="540"/>
    </row>
    <row r="3" spans="2:10" ht="25.5" x14ac:dyDescent="0.25">
      <c r="B3" s="541" t="s">
        <v>202</v>
      </c>
      <c r="C3" s="541"/>
      <c r="D3" s="541"/>
      <c r="E3" s="541"/>
      <c r="F3" s="541"/>
      <c r="G3" s="541"/>
      <c r="H3" s="541"/>
      <c r="I3" s="541"/>
      <c r="J3" s="541"/>
    </row>
    <row r="4" spans="2:10" x14ac:dyDescent="0.25">
      <c r="B4" s="542" t="s">
        <v>281</v>
      </c>
      <c r="C4" s="542"/>
      <c r="D4" s="542"/>
      <c r="E4" s="542"/>
      <c r="F4" s="542"/>
      <c r="G4" s="542"/>
      <c r="H4" s="542"/>
      <c r="I4" s="542"/>
      <c r="J4" s="542"/>
    </row>
    <row r="5" spans="2:10" x14ac:dyDescent="0.25">
      <c r="B5" s="543" t="s">
        <v>282</v>
      </c>
      <c r="C5" s="543"/>
      <c r="D5" s="543"/>
      <c r="E5" s="543"/>
      <c r="F5" s="543"/>
      <c r="G5" s="543"/>
      <c r="H5" s="543"/>
      <c r="I5" s="543"/>
    </row>
    <row r="6" spans="2:10" x14ac:dyDescent="0.25">
      <c r="B6" s="318"/>
      <c r="C6" s="318"/>
      <c r="D6" s="318"/>
      <c r="E6" s="318"/>
      <c r="F6" s="318"/>
      <c r="G6" s="318"/>
      <c r="H6" s="318"/>
      <c r="I6" s="318"/>
    </row>
    <row r="8" spans="2:10" ht="21" x14ac:dyDescent="0.35">
      <c r="B8" s="538" t="s">
        <v>116</v>
      </c>
      <c r="C8" s="538"/>
      <c r="D8" s="538"/>
      <c r="E8" s="538"/>
      <c r="F8" s="538"/>
      <c r="G8" s="538"/>
      <c r="H8" s="538"/>
      <c r="I8" s="538"/>
    </row>
    <row r="10" spans="2:10" x14ac:dyDescent="0.25">
      <c r="B10" s="319" t="s">
        <v>284</v>
      </c>
    </row>
    <row r="11" spans="2:10" x14ac:dyDescent="0.25">
      <c r="B11" s="319" t="s">
        <v>285</v>
      </c>
    </row>
    <row r="12" spans="2:10" x14ac:dyDescent="0.25">
      <c r="B12" s="319" t="s">
        <v>283</v>
      </c>
    </row>
    <row r="13" spans="2:10" x14ac:dyDescent="0.25">
      <c r="B13" s="319" t="s">
        <v>286</v>
      </c>
    </row>
    <row r="14" spans="2:10" x14ac:dyDescent="0.25">
      <c r="B14" s="319" t="s">
        <v>287</v>
      </c>
    </row>
  </sheetData>
  <mergeCells count="6">
    <mergeCell ref="B8:I8"/>
    <mergeCell ref="B1:I1"/>
    <mergeCell ref="B2:J2"/>
    <mergeCell ref="B3:J3"/>
    <mergeCell ref="B4:J4"/>
    <mergeCell ref="B5:I5"/>
  </mergeCells>
  <hyperlinks>
    <hyperlink ref="B5" r:id="rId1" display="https://pkm-bukuan.samarindakota.go.id/" xr:uid="{BAB46DEF-894A-4F36-90DB-5B7AB117A2B6}"/>
  </hyperlinks>
  <pageMargins left="0.7" right="0.7" top="0.75" bottom="0.75" header="0.3" footer="0.3"/>
  <pageSetup paperSize="9"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BKU</vt:lpstr>
      <vt:lpstr>SPTJP</vt:lpstr>
      <vt:lpstr>Sheet2</vt:lpstr>
      <vt:lpstr>PENDAPATAN </vt:lpstr>
      <vt:lpstr>BELANJA</vt:lpstr>
      <vt:lpstr>BERITA ACARA PEMERIKSAAN KAS</vt:lpstr>
      <vt:lpstr>Register Penutupan Kas</vt:lpstr>
      <vt:lpstr>Sheet1</vt:lpstr>
      <vt:lpstr>Sheet3</vt:lpstr>
      <vt:lpstr>BELANJA!Print_Area</vt:lpstr>
      <vt:lpstr>'BERITA ACARA PEMERIKSAAN KAS'!Print_Area</vt:lpstr>
      <vt:lpstr>BKU!Print_Area</vt:lpstr>
      <vt:lpstr>'PENDAPATAN '!Print_Area</vt:lpstr>
      <vt:lpstr>'Register Penutupan Kas'!Print_Area</vt:lpstr>
      <vt:lpstr>Sheet1!Print_Area</vt:lpstr>
      <vt:lpstr>SPTJP!Print_Area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 Welcome</dc:creator>
  <cp:lastModifiedBy>Acer-GK</cp:lastModifiedBy>
  <cp:lastPrinted>2025-01-06T04:50:09Z</cp:lastPrinted>
  <dcterms:created xsi:type="dcterms:W3CDTF">2023-07-04T13:18:00Z</dcterms:created>
  <dcterms:modified xsi:type="dcterms:W3CDTF">2025-01-15T05:47:03Z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FB715BFC96F146A2B27858A0DCBBC2A5_13</vt:lpwstr>
  </property>
  <property fmtid="{D5CDD505-2E9C-101B-9397-08002B2CF9AE}" pid="3" name="KSOProductBuildVer">
    <vt:lpwstr>1033-12.2.0.13489</vt:lpwstr>
  </property>
</Properties>
</file>